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<sst xmlns="http://schemas.openxmlformats.org/spreadsheetml/2006/main" count="230" uniqueCount="69">
  <si>
    <t>1. Ermittlung der gebührenrelevanten Flächen:</t>
  </si>
  <si>
    <t>Dachflächen</t>
  </si>
  <si>
    <t>Niederschlagswasser wird ...</t>
  </si>
  <si>
    <t xml:space="preserve">Dachart </t>
  </si>
  <si>
    <t>direkt eingeleitet</t>
  </si>
  <si>
    <t>indirekt eingeleitet</t>
  </si>
  <si>
    <t>nicht eingeleitet</t>
  </si>
  <si>
    <t>Bez.</t>
  </si>
  <si>
    <t>Größe
m²</t>
  </si>
  <si>
    <t>Anteil</t>
  </si>
  <si>
    <t>Normal-
dach</t>
  </si>
  <si>
    <t>Grün-
dach</t>
  </si>
  <si>
    <t>D 1</t>
  </si>
  <si>
    <t>/</t>
  </si>
  <si>
    <t>tel</t>
  </si>
  <si>
    <t>m²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</si>
  <si>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</si>
  <si>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</si>
  <si>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</si>
  <si>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</si>
  <si>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</si>
  <si>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</si>
  <si>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</si>
  <si>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</si>
  <si>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</si>
  <si>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versiegelte Flächen</t>
  </si>
  <si>
    <t>Versiegelungsart</t>
  </si>
  <si>
    <t>voll-
ständig</t>
  </si>
  <si>
    <t>stark</t>
  </si>
  <si>
    <t>wenig</t>
  </si>
  <si>
    <t>V 1</t>
  </si>
  <si>
    <t>V 2</t>
  </si>
  <si>
    <t>V 3</t>
  </si>
  <si>
    <t>V 4</t>
  </si>
  <si>
    <t>V 5</t>
  </si>
  <si>
    <t>V 6</t>
  </si>
  <si>
    <t>V 7</t>
  </si>
  <si>
    <t>V 8</t>
  </si>
  <si>
    <t>V 9</t>
  </si>
  <si>
    <t>V 10</t>
  </si>
  <si>
    <t>Zisterne</t>
  </si>
  <si>
    <t>Speichervolumen:</t>
  </si>
  <si>
    <t>m³</t>
  </si>
  <si>
    <t>Nutzung:</t>
  </si>
  <si>
    <t>Haus</t>
  </si>
  <si>
    <t>Garten</t>
  </si>
  <si>
    <t>2. Berechnung gebührenpflichtige Flächen:</t>
  </si>
  <si>
    <t>Summe gebührenpflichtige Flächen =</t>
  </si>
  <si>
    <t>Niederschlagswassergebühr</t>
  </si>
  <si>
    <t>(abgerundet)</t>
  </si>
  <si>
    <t xml:space="preserve">in Kanal </t>
  </si>
  <si>
    <t>in Zisterne mit 
Überlauf in Kanal</t>
  </si>
  <si>
    <t>in Kanal</t>
  </si>
  <si>
    <t>vollständ. Versickerung 
od. in Gewässer</t>
  </si>
  <si>
    <t>vollständ. Versickerung 
oder in Gewässer</t>
  </si>
  <si>
    <t>versiegelte Flächen in Kanal</t>
  </si>
  <si>
    <t>Dachflächen in Kanal</t>
  </si>
  <si>
    <t>in Versick.-anlage 
mit Überlauf in Kanal</t>
  </si>
  <si>
    <t>Dachflächen in Zisterne mit Überlauf</t>
  </si>
  <si>
    <t>versiegelte Flächen in Versick.-anlage mit Überlauf</t>
  </si>
  <si>
    <t>Dachflächen in Versick.-anlage mit Überlauf</t>
  </si>
  <si>
    <t>versiegelte Flächen in Zisterne mit Überlauf</t>
  </si>
  <si>
    <t>Summe Flächen in Kanal</t>
  </si>
  <si>
    <t>Summe Flächen in Zisterne mit Überlauf</t>
  </si>
  <si>
    <t>Summe Flächen in Versick.-anlage mit Überlauf</t>
  </si>
  <si>
    <t>nach Abzug</t>
  </si>
  <si>
    <t>Summe Flächen nach Abzug =</t>
  </si>
  <si>
    <t>Flächenabzug:</t>
  </si>
  <si>
    <t>x Gebührensatz 0,83 €/m² =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</si>
</sst>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</numFmts>
  <fonts count="41">
    <font>
      <sz val="10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73">
    <xf numFmtId="0" fontId="0" fillId="0" borderId="0" xfId="0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 horizontal="center" wrapText="1"/>
      <protection locked="0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right"/>
      <protection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/>
    </xf>
    <xf numFmtId="4" fontId="0" fillId="36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4" fontId="0" fillId="36" borderId="16" xfId="0" applyNumberFormat="1" applyFill="1" applyBorder="1" applyAlignment="1">
      <alignment/>
    </xf>
    <xf numFmtId="0" fontId="0" fillId="36" borderId="17" xfId="0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right"/>
    </xf>
    <xf numFmtId="3" fontId="0" fillId="38" borderId="18" xfId="0" applyNumberFormat="1" applyFill="1" applyBorder="1" applyAlignment="1" applyProtection="1">
      <alignment/>
      <protection locked="0"/>
    </xf>
    <xf numFmtId="3" fontId="0" fillId="38" borderId="18" xfId="0" applyNumberFormat="1" applyFont="1" applyFill="1" applyBorder="1" applyAlignment="1" applyProtection="1">
      <alignment/>
      <protection locked="0"/>
    </xf>
    <xf numFmtId="0" fontId="0" fillId="38" borderId="19" xfId="0" applyFont="1" applyFill="1" applyBorder="1" applyAlignment="1" applyProtection="1">
      <alignment/>
      <protection locked="0"/>
    </xf>
    <xf numFmtId="0" fontId="0" fillId="38" borderId="19" xfId="0" applyFont="1" applyFill="1" applyBorder="1" applyAlignment="1" applyProtection="1">
      <alignment/>
      <protection locked="0"/>
    </xf>
    <xf numFmtId="0" fontId="0" fillId="38" borderId="20" xfId="0" applyFill="1" applyBorder="1" applyAlignment="1" applyProtection="1">
      <alignment/>
      <protection locked="0"/>
    </xf>
    <xf numFmtId="0" fontId="0" fillId="38" borderId="20" xfId="0" applyFont="1" applyFill="1" applyBorder="1" applyAlignment="1" applyProtection="1">
      <alignment/>
      <protection locked="0"/>
    </xf>
    <xf numFmtId="49" fontId="0" fillId="38" borderId="18" xfId="0" applyNumberFormat="1" applyFill="1" applyBorder="1" applyAlignment="1" applyProtection="1">
      <alignment horizontal="center" wrapText="1"/>
      <protection locked="0"/>
    </xf>
    <xf numFmtId="49" fontId="0" fillId="38" borderId="18" xfId="0" applyNumberFormat="1" applyFont="1" applyFill="1" applyBorder="1" applyAlignment="1" applyProtection="1">
      <alignment horizontal="center" wrapText="1"/>
      <protection locked="0"/>
    </xf>
    <xf numFmtId="49" fontId="0" fillId="38" borderId="21" xfId="0" applyNumberFormat="1" applyFill="1" applyBorder="1" applyAlignment="1" applyProtection="1">
      <alignment horizontal="center" wrapText="1"/>
      <protection locked="0"/>
    </xf>
    <xf numFmtId="49" fontId="0" fillId="38" borderId="18" xfId="0" applyNumberFormat="1" applyFill="1" applyBorder="1" applyAlignment="1" applyProtection="1">
      <alignment horizontal="center"/>
      <protection locked="0"/>
    </xf>
    <xf numFmtId="49" fontId="0" fillId="38" borderId="18" xfId="0" applyNumberFormat="1" applyFont="1" applyFill="1" applyBorder="1" applyAlignment="1" applyProtection="1">
      <alignment horizontal="center"/>
      <protection locked="0"/>
    </xf>
    <xf numFmtId="0" fontId="0" fillId="38" borderId="18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0" xfId="0" applyNumberForma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49" fontId="0" fillId="0" borderId="0" xfId="0" applyNumberForma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 wrapText="1"/>
      <protection/>
    </xf>
    <xf numFmtId="49" fontId="0" fillId="0" borderId="11" xfId="0" applyNumberFormat="1" applyFill="1" applyBorder="1" applyAlignment="1" applyProtection="1">
      <alignment horizontal="center" wrapText="1"/>
      <protection/>
    </xf>
    <xf numFmtId="4" fontId="0" fillId="0" borderId="11" xfId="0" applyNumberFormat="1" applyFill="1" applyBorder="1" applyAlignment="1" applyProtection="1">
      <alignment horizontal="center" wrapText="1"/>
      <protection locked="0"/>
    </xf>
    <xf numFmtId="3" fontId="4" fillId="0" borderId="23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 horizontal="right"/>
    </xf>
    <xf numFmtId="166" fontId="4" fillId="0" borderId="2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6" fontId="4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right"/>
      <protection locked="0"/>
    </xf>
    <xf numFmtId="49" fontId="0" fillId="0" borderId="0" xfId="0" applyNumberFormat="1" applyAlignment="1">
      <alignment/>
    </xf>
    <xf numFmtId="4" fontId="4" fillId="0" borderId="15" xfId="0" applyNumberFormat="1" applyFont="1" applyFill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>
      <alignment horizontal="right"/>
      <protection/>
    </xf>
    <xf numFmtId="0" fontId="0" fillId="38" borderId="15" xfId="0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17" xfId="0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6" borderId="14" xfId="0" applyNumberForma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15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" fontId="4" fillId="38" borderId="20" xfId="0" applyNumberFormat="1" applyFont="1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zoomScale="90" zoomScaleNormal="90" zoomScalePageLayoutView="0" workbookViewId="0" topLeftCell="A22">
      <selection activeCell="Q55" sqref="Q55"/>
    </sheetView>
  </sheetViews>
  <sheetFormatPr defaultColWidth="11.421875" defaultRowHeight="12.75"/>
  <cols>
    <col min="1" max="1" width="4.8515625" style="0" bestFit="1" customWidth="1"/>
    <col min="2" max="2" width="8.421875" style="0" bestFit="1" customWidth="1"/>
    <col min="3" max="3" width="1.8515625" style="0" customWidth="1"/>
    <col min="4" max="4" width="3.57421875" style="0" customWidth="1"/>
    <col min="5" max="5" width="1.57421875" style="0" bestFit="1" customWidth="1"/>
    <col min="6" max="6" width="3.57421875" style="0" customWidth="1"/>
    <col min="7" max="7" width="3.00390625" style="0" bestFit="1" customWidth="1"/>
    <col min="8" max="8" width="9.8515625" style="0" bestFit="1" customWidth="1"/>
    <col min="9" max="9" width="3.8515625" style="28" customWidth="1"/>
    <col min="10" max="10" width="1.8515625" style="0" customWidth="1"/>
    <col min="11" max="11" width="11.00390625" style="0" bestFit="1" customWidth="1"/>
    <col min="12" max="12" width="9.8515625" style="0" bestFit="1" customWidth="1"/>
    <col min="13" max="13" width="11.00390625" style="0" bestFit="1" customWidth="1"/>
    <col min="14" max="14" width="9.8515625" style="0" bestFit="1" customWidth="1"/>
    <col min="15" max="15" width="3.8515625" style="28" customWidth="1"/>
    <col min="16" max="16" width="1.8515625" style="0" customWidth="1"/>
    <col min="17" max="17" width="16.57421875" style="0" bestFit="1" customWidth="1"/>
    <col min="18" max="18" width="4.57421875" style="0" hidden="1" customWidth="1"/>
    <col min="19" max="19" width="6.140625" style="0" hidden="1" customWidth="1"/>
    <col min="20" max="20" width="1.8515625" style="0" customWidth="1"/>
    <col min="21" max="21" width="14.57421875" style="0" customWidth="1"/>
    <col min="22" max="23" width="17.00390625" style="0" hidden="1" customWidth="1"/>
    <col min="24" max="24" width="14.57421875" style="0" customWidth="1"/>
    <col min="25" max="25" width="4.57421875" style="0" hidden="1" customWidth="1"/>
    <col min="26" max="26" width="3.421875" style="0" hidden="1" customWidth="1"/>
    <col min="27" max="27" width="1.8515625" style="0" customWidth="1"/>
    <col min="28" max="28" width="15.57421875" style="0" bestFit="1" customWidth="1"/>
  </cols>
  <sheetData>
    <row r="1" spans="1:28" ht="1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1"/>
      <c r="M1" s="44"/>
      <c r="N1" s="44"/>
      <c r="O1" s="45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6"/>
    </row>
    <row r="2" spans="1:28" ht="10.5" customHeight="1">
      <c r="A2" s="47"/>
      <c r="B2" s="44"/>
      <c r="C2" s="44"/>
      <c r="D2" s="44"/>
      <c r="E2" s="44"/>
      <c r="F2" s="44"/>
      <c r="G2" s="44"/>
      <c r="H2" s="44"/>
      <c r="I2" s="45"/>
      <c r="J2" s="44"/>
      <c r="K2" s="44"/>
      <c r="L2" s="44"/>
      <c r="M2" s="44"/>
      <c r="N2" s="44"/>
      <c r="O2" s="45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6"/>
    </row>
    <row r="3" spans="1:28" ht="12.75">
      <c r="A3" s="151" t="s">
        <v>1</v>
      </c>
      <c r="B3" s="111"/>
      <c r="C3" s="111"/>
      <c r="D3" s="111"/>
      <c r="E3" s="44"/>
      <c r="F3" s="44"/>
      <c r="G3" s="44"/>
      <c r="H3" s="44"/>
      <c r="I3" s="45"/>
      <c r="J3" s="44"/>
      <c r="K3" s="44"/>
      <c r="L3" s="44"/>
      <c r="M3" s="44"/>
      <c r="N3" s="44"/>
      <c r="O3" s="45"/>
      <c r="P3" s="44"/>
      <c r="Q3" s="112" t="s">
        <v>2</v>
      </c>
      <c r="R3" s="112"/>
      <c r="S3" s="112"/>
      <c r="T3" s="112"/>
      <c r="U3" s="112"/>
      <c r="V3" s="44"/>
      <c r="W3" s="44"/>
      <c r="X3" s="44"/>
      <c r="Y3" s="44"/>
      <c r="Z3" s="44"/>
      <c r="AA3" s="44"/>
      <c r="AB3" s="46"/>
    </row>
    <row r="4" spans="1:28" ht="12.75">
      <c r="A4" s="47"/>
      <c r="B4" s="44"/>
      <c r="C4" s="44"/>
      <c r="D4" s="44"/>
      <c r="E4" s="44"/>
      <c r="F4" s="44"/>
      <c r="G4" s="44"/>
      <c r="H4" s="44"/>
      <c r="I4" s="45"/>
      <c r="J4" s="44"/>
      <c r="K4" s="48" t="s">
        <v>3</v>
      </c>
      <c r="L4" s="44"/>
      <c r="M4" s="44"/>
      <c r="N4" s="44"/>
      <c r="O4" s="45"/>
      <c r="P4" s="44"/>
      <c r="Q4" s="48" t="s">
        <v>4</v>
      </c>
      <c r="R4" s="49"/>
      <c r="S4" s="49"/>
      <c r="T4" s="49"/>
      <c r="U4" s="112" t="s">
        <v>5</v>
      </c>
      <c r="V4" s="111"/>
      <c r="W4" s="111"/>
      <c r="X4" s="111"/>
      <c r="Y4" s="44"/>
      <c r="Z4" s="44"/>
      <c r="AA4" s="44"/>
      <c r="AB4" s="50" t="s">
        <v>6</v>
      </c>
    </row>
    <row r="5" spans="1:28" ht="12.75" customHeight="1">
      <c r="A5" s="154" t="s">
        <v>7</v>
      </c>
      <c r="B5" s="149" t="s">
        <v>8</v>
      </c>
      <c r="C5" s="51"/>
      <c r="D5" s="156" t="s">
        <v>9</v>
      </c>
      <c r="E5" s="157"/>
      <c r="F5" s="157"/>
      <c r="G5" s="158"/>
      <c r="H5" s="101"/>
      <c r="I5" s="102"/>
      <c r="J5" s="51"/>
      <c r="K5" s="172" t="s">
        <v>10</v>
      </c>
      <c r="L5" s="172" t="s">
        <v>11</v>
      </c>
      <c r="M5" s="51"/>
      <c r="N5" s="51"/>
      <c r="O5" s="52"/>
      <c r="P5" s="51"/>
      <c r="Q5" s="143" t="s">
        <v>50</v>
      </c>
      <c r="R5" s="51"/>
      <c r="S5" s="51"/>
      <c r="T5" s="51"/>
      <c r="U5" s="145" t="s">
        <v>51</v>
      </c>
      <c r="V5" s="51"/>
      <c r="W5" s="51"/>
      <c r="X5" s="147" t="s">
        <v>57</v>
      </c>
      <c r="Y5" s="51"/>
      <c r="Z5" s="51"/>
      <c r="AA5" s="51"/>
      <c r="AB5" s="171" t="s">
        <v>53</v>
      </c>
    </row>
    <row r="6" spans="1:28" ht="25.5" customHeight="1">
      <c r="A6" s="166"/>
      <c r="B6" s="165"/>
      <c r="C6" s="51"/>
      <c r="D6" s="167"/>
      <c r="E6" s="161"/>
      <c r="F6" s="161"/>
      <c r="G6" s="168"/>
      <c r="H6" s="101"/>
      <c r="I6" s="102"/>
      <c r="J6" s="51"/>
      <c r="K6" s="172"/>
      <c r="L6" s="172"/>
      <c r="M6" s="53"/>
      <c r="N6" s="51"/>
      <c r="O6" s="52"/>
      <c r="P6" s="51"/>
      <c r="Q6" s="144"/>
      <c r="R6" s="53"/>
      <c r="S6" s="53"/>
      <c r="T6" s="53"/>
      <c r="U6" s="146"/>
      <c r="V6" s="51"/>
      <c r="W6" s="51"/>
      <c r="X6" s="148"/>
      <c r="Y6" s="51"/>
      <c r="Z6" s="51"/>
      <c r="AA6" s="51"/>
      <c r="AB6" s="171"/>
    </row>
    <row r="7" spans="1:28" ht="12.75">
      <c r="A7" s="54" t="s">
        <v>12</v>
      </c>
      <c r="B7" s="32"/>
      <c r="C7" s="44"/>
      <c r="D7" s="34">
        <v>1</v>
      </c>
      <c r="E7" s="59" t="s">
        <v>13</v>
      </c>
      <c r="F7" s="36">
        <v>1</v>
      </c>
      <c r="G7" s="61" t="s">
        <v>14</v>
      </c>
      <c r="H7" s="62">
        <f aca="true" t="shared" si="0" ref="H7:H15">IF(B7*D7/F7&lt;=B7,(B7*D7/F7),(B7))</f>
        <v>0</v>
      </c>
      <c r="I7" s="63" t="s">
        <v>15</v>
      </c>
      <c r="J7" s="44"/>
      <c r="K7" s="38"/>
      <c r="L7" s="38"/>
      <c r="M7" s="63"/>
      <c r="N7" s="62">
        <f>IF(OR(K7="x",AND(K7="",L7="")),H7*0.9,IF(L7="x",H7*0.3))</f>
        <v>0</v>
      </c>
      <c r="O7" s="63" t="s">
        <v>15</v>
      </c>
      <c r="P7" s="44"/>
      <c r="Q7" s="38"/>
      <c r="R7" s="1">
        <f>IF(Q7="",0,N7)</f>
        <v>0</v>
      </c>
      <c r="S7" s="2" t="s">
        <v>15</v>
      </c>
      <c r="T7" s="69"/>
      <c r="U7" s="38"/>
      <c r="V7" s="1">
        <f>IF(U7="",0,N7)</f>
        <v>0</v>
      </c>
      <c r="W7" s="2" t="s">
        <v>15</v>
      </c>
      <c r="X7" s="38"/>
      <c r="Y7" s="1">
        <f>IF(X7="",0,N7)</f>
        <v>0</v>
      </c>
      <c r="Z7" s="2" t="s">
        <v>15</v>
      </c>
      <c r="AA7" s="44"/>
      <c r="AB7" s="41"/>
    </row>
    <row r="8" spans="1:28" ht="12.75">
      <c r="A8" s="55" t="s">
        <v>16</v>
      </c>
      <c r="B8" s="33"/>
      <c r="C8" s="58"/>
      <c r="D8" s="35">
        <v>1</v>
      </c>
      <c r="E8" s="60" t="s">
        <v>13</v>
      </c>
      <c r="F8" s="37">
        <v>1</v>
      </c>
      <c r="G8" s="64" t="s">
        <v>14</v>
      </c>
      <c r="H8" s="62">
        <f t="shared" si="0"/>
        <v>0</v>
      </c>
      <c r="I8" s="63" t="s">
        <v>15</v>
      </c>
      <c r="J8" s="58"/>
      <c r="K8" s="39"/>
      <c r="L8" s="39"/>
      <c r="M8" s="63"/>
      <c r="N8" s="62">
        <f aca="true" t="shared" si="1" ref="N8:N16">IF(OR(K8="x",AND(K8="",L8="")),H8*0.9,IF(L8="x",H8*0.3))</f>
        <v>0</v>
      </c>
      <c r="O8" s="63" t="s">
        <v>15</v>
      </c>
      <c r="P8" s="58"/>
      <c r="Q8" s="39"/>
      <c r="R8" s="1">
        <f aca="true" t="shared" si="2" ref="R8:R16">IF(Q8="",0,N8)</f>
        <v>0</v>
      </c>
      <c r="S8" s="3" t="s">
        <v>15</v>
      </c>
      <c r="T8" s="70"/>
      <c r="U8" s="39"/>
      <c r="V8" s="1">
        <f>IF(U8="",0,N8)</f>
        <v>0</v>
      </c>
      <c r="W8" s="2" t="s">
        <v>15</v>
      </c>
      <c r="X8" s="39"/>
      <c r="Y8" s="1">
        <f aca="true" t="shared" si="3" ref="Y8:Y16">IF(X8="",0,N8)</f>
        <v>0</v>
      </c>
      <c r="Z8" s="3" t="s">
        <v>15</v>
      </c>
      <c r="AA8" s="58"/>
      <c r="AB8" s="42"/>
    </row>
    <row r="9" spans="1:28" ht="12.75">
      <c r="A9" s="54" t="s">
        <v>17</v>
      </c>
      <c r="B9" s="32"/>
      <c r="C9" s="44"/>
      <c r="D9" s="34">
        <v>1</v>
      </c>
      <c r="E9" s="59" t="s">
        <v>13</v>
      </c>
      <c r="F9" s="36">
        <v>1</v>
      </c>
      <c r="G9" s="61" t="s">
        <v>14</v>
      </c>
      <c r="H9" s="62">
        <f t="shared" si="0"/>
        <v>0</v>
      </c>
      <c r="I9" s="63" t="s">
        <v>15</v>
      </c>
      <c r="J9" s="44"/>
      <c r="K9" s="38"/>
      <c r="L9" s="38"/>
      <c r="M9" s="63"/>
      <c r="N9" s="62">
        <f t="shared" si="1"/>
        <v>0</v>
      </c>
      <c r="O9" s="63" t="s">
        <v>15</v>
      </c>
      <c r="P9" s="44"/>
      <c r="Q9" s="38"/>
      <c r="R9" s="1">
        <f t="shared" si="2"/>
        <v>0</v>
      </c>
      <c r="S9" s="2" t="s">
        <v>15</v>
      </c>
      <c r="T9" s="69"/>
      <c r="U9" s="38"/>
      <c r="V9" s="1">
        <f>IF(U9="",0,N9)</f>
        <v>0</v>
      </c>
      <c r="W9" s="2" t="s">
        <v>15</v>
      </c>
      <c r="X9" s="38"/>
      <c r="Y9" s="1">
        <f t="shared" si="3"/>
        <v>0</v>
      </c>
      <c r="Z9" s="2" t="s">
        <v>15</v>
      </c>
      <c r="AA9" s="44"/>
      <c r="AB9" s="41"/>
    </row>
    <row r="10" spans="1:28" ht="12.75">
      <c r="A10" s="54" t="s">
        <v>18</v>
      </c>
      <c r="B10" s="32"/>
      <c r="C10" s="44"/>
      <c r="D10" s="34">
        <v>1</v>
      </c>
      <c r="E10" s="59" t="s">
        <v>13</v>
      </c>
      <c r="F10" s="36">
        <v>1</v>
      </c>
      <c r="G10" s="61" t="s">
        <v>14</v>
      </c>
      <c r="H10" s="62">
        <f t="shared" si="0"/>
        <v>0</v>
      </c>
      <c r="I10" s="63" t="s">
        <v>15</v>
      </c>
      <c r="J10" s="44"/>
      <c r="K10" s="38"/>
      <c r="L10" s="38"/>
      <c r="M10" s="63"/>
      <c r="N10" s="62">
        <f t="shared" si="1"/>
        <v>0</v>
      </c>
      <c r="O10" s="63" t="s">
        <v>15</v>
      </c>
      <c r="P10" s="44"/>
      <c r="Q10" s="38"/>
      <c r="R10" s="1">
        <f t="shared" si="2"/>
        <v>0</v>
      </c>
      <c r="S10" s="2" t="s">
        <v>15</v>
      </c>
      <c r="T10" s="69"/>
      <c r="U10" s="38"/>
      <c r="V10" s="1">
        <f>IF(U10="",0,N10)</f>
        <v>0</v>
      </c>
      <c r="W10" s="2" t="s">
        <v>15</v>
      </c>
      <c r="X10" s="38"/>
      <c r="Y10" s="1">
        <f t="shared" si="3"/>
        <v>0</v>
      </c>
      <c r="Z10" s="2" t="s">
        <v>15</v>
      </c>
      <c r="AA10" s="44"/>
      <c r="AB10" s="41"/>
    </row>
    <row r="11" spans="1:28" ht="12.75">
      <c r="A11" s="54" t="s">
        <v>19</v>
      </c>
      <c r="B11" s="32"/>
      <c r="C11" s="44"/>
      <c r="D11" s="34">
        <v>1</v>
      </c>
      <c r="E11" s="59" t="s">
        <v>13</v>
      </c>
      <c r="F11" s="36">
        <v>1</v>
      </c>
      <c r="G11" s="61" t="s">
        <v>14</v>
      </c>
      <c r="H11" s="62">
        <f t="shared" si="0"/>
        <v>0</v>
      </c>
      <c r="I11" s="63" t="s">
        <v>15</v>
      </c>
      <c r="J11" s="44"/>
      <c r="K11" s="38"/>
      <c r="L11" s="38"/>
      <c r="M11" s="63"/>
      <c r="N11" s="62">
        <f t="shared" si="1"/>
        <v>0</v>
      </c>
      <c r="O11" s="63" t="s">
        <v>15</v>
      </c>
      <c r="P11" s="44"/>
      <c r="Q11" s="38"/>
      <c r="R11" s="1">
        <f t="shared" si="2"/>
        <v>0</v>
      </c>
      <c r="S11" s="2" t="s">
        <v>15</v>
      </c>
      <c r="T11" s="69"/>
      <c r="U11" s="38"/>
      <c r="V11" s="1">
        <f aca="true" t="shared" si="4" ref="V11:V16">IF(U11="",0,N11)</f>
        <v>0</v>
      </c>
      <c r="W11" s="2" t="s">
        <v>15</v>
      </c>
      <c r="X11" s="38"/>
      <c r="Y11" s="1">
        <f t="shared" si="3"/>
        <v>0</v>
      </c>
      <c r="Z11" s="2" t="s">
        <v>15</v>
      </c>
      <c r="AA11" s="44"/>
      <c r="AB11" s="41"/>
    </row>
    <row r="12" spans="1:28" ht="12.75">
      <c r="A12" s="54" t="s">
        <v>20</v>
      </c>
      <c r="B12" s="32"/>
      <c r="C12" s="44"/>
      <c r="D12" s="34">
        <v>1</v>
      </c>
      <c r="E12" s="59" t="s">
        <v>13</v>
      </c>
      <c r="F12" s="36">
        <v>1</v>
      </c>
      <c r="G12" s="61" t="s">
        <v>14</v>
      </c>
      <c r="H12" s="62">
        <f t="shared" si="0"/>
        <v>0</v>
      </c>
      <c r="I12" s="63" t="s">
        <v>15</v>
      </c>
      <c r="J12" s="44"/>
      <c r="K12" s="38"/>
      <c r="L12" s="38"/>
      <c r="M12" s="63"/>
      <c r="N12" s="62">
        <f t="shared" si="1"/>
        <v>0</v>
      </c>
      <c r="O12" s="63" t="s">
        <v>15</v>
      </c>
      <c r="P12" s="44"/>
      <c r="Q12" s="38"/>
      <c r="R12" s="1">
        <f t="shared" si="2"/>
        <v>0</v>
      </c>
      <c r="S12" s="2" t="s">
        <v>15</v>
      </c>
      <c r="T12" s="69"/>
      <c r="U12" s="38"/>
      <c r="V12" s="1">
        <f t="shared" si="4"/>
        <v>0</v>
      </c>
      <c r="W12" s="2" t="s">
        <v>15</v>
      </c>
      <c r="X12" s="38"/>
      <c r="Y12" s="1">
        <f t="shared" si="3"/>
        <v>0</v>
      </c>
      <c r="Z12" s="2" t="s">
        <v>15</v>
      </c>
      <c r="AA12" s="44"/>
      <c r="AB12" s="41"/>
    </row>
    <row r="13" spans="1:28" ht="12.75">
      <c r="A13" s="54" t="s">
        <v>21</v>
      </c>
      <c r="B13" s="32"/>
      <c r="C13" s="44"/>
      <c r="D13" s="34">
        <v>1</v>
      </c>
      <c r="E13" s="59" t="s">
        <v>13</v>
      </c>
      <c r="F13" s="36">
        <v>1</v>
      </c>
      <c r="G13" s="61" t="s">
        <v>14</v>
      </c>
      <c r="H13" s="62">
        <f t="shared" si="0"/>
        <v>0</v>
      </c>
      <c r="I13" s="63" t="s">
        <v>15</v>
      </c>
      <c r="J13" s="44"/>
      <c r="K13" s="38"/>
      <c r="L13" s="38"/>
      <c r="M13" s="63"/>
      <c r="N13" s="62">
        <f t="shared" si="1"/>
        <v>0</v>
      </c>
      <c r="O13" s="63" t="s">
        <v>15</v>
      </c>
      <c r="P13" s="44"/>
      <c r="Q13" s="38"/>
      <c r="R13" s="1">
        <f t="shared" si="2"/>
        <v>0</v>
      </c>
      <c r="S13" s="2" t="s">
        <v>15</v>
      </c>
      <c r="T13" s="69"/>
      <c r="U13" s="38"/>
      <c r="V13" s="1">
        <f t="shared" si="4"/>
        <v>0</v>
      </c>
      <c r="W13" s="2" t="s">
        <v>15</v>
      </c>
      <c r="X13" s="38"/>
      <c r="Y13" s="1">
        <f t="shared" si="3"/>
        <v>0</v>
      </c>
      <c r="Z13" s="2" t="s">
        <v>15</v>
      </c>
      <c r="AA13" s="44"/>
      <c r="AB13" s="41"/>
    </row>
    <row r="14" spans="1:28" ht="12.75">
      <c r="A14" s="54" t="s">
        <v>22</v>
      </c>
      <c r="B14" s="32"/>
      <c r="C14" s="44"/>
      <c r="D14" s="34">
        <v>1</v>
      </c>
      <c r="E14" s="59" t="s">
        <v>13</v>
      </c>
      <c r="F14" s="36">
        <v>1</v>
      </c>
      <c r="G14" s="61" t="s">
        <v>14</v>
      </c>
      <c r="H14" s="62">
        <f t="shared" si="0"/>
        <v>0</v>
      </c>
      <c r="I14" s="63" t="s">
        <v>15</v>
      </c>
      <c r="J14" s="44"/>
      <c r="K14" s="38"/>
      <c r="L14" s="38"/>
      <c r="M14" s="103"/>
      <c r="N14" s="62">
        <f t="shared" si="1"/>
        <v>0</v>
      </c>
      <c r="O14" s="63" t="s">
        <v>15</v>
      </c>
      <c r="P14" s="44"/>
      <c r="Q14" s="38"/>
      <c r="R14" s="1">
        <f t="shared" si="2"/>
        <v>0</v>
      </c>
      <c r="S14" s="2" t="s">
        <v>15</v>
      </c>
      <c r="T14" s="69"/>
      <c r="U14" s="38"/>
      <c r="V14" s="1">
        <f t="shared" si="4"/>
        <v>0</v>
      </c>
      <c r="W14" s="2" t="s">
        <v>15</v>
      </c>
      <c r="X14" s="38"/>
      <c r="Y14" s="1">
        <f t="shared" si="3"/>
        <v>0</v>
      </c>
      <c r="Z14" s="2" t="s">
        <v>15</v>
      </c>
      <c r="AA14" s="44"/>
      <c r="AB14" s="41"/>
    </row>
    <row r="15" spans="1:28" ht="12.75">
      <c r="A15" s="54" t="s">
        <v>23</v>
      </c>
      <c r="B15" s="32"/>
      <c r="C15" s="44"/>
      <c r="D15" s="34">
        <v>1</v>
      </c>
      <c r="E15" s="59" t="s">
        <v>13</v>
      </c>
      <c r="F15" s="36">
        <v>1</v>
      </c>
      <c r="G15" s="61" t="s">
        <v>14</v>
      </c>
      <c r="H15" s="62">
        <f t="shared" si="0"/>
        <v>0</v>
      </c>
      <c r="I15" s="63" t="s">
        <v>15</v>
      </c>
      <c r="J15" s="44"/>
      <c r="K15" s="38"/>
      <c r="L15" s="38"/>
      <c r="M15" s="63"/>
      <c r="N15" s="62">
        <f t="shared" si="1"/>
        <v>0</v>
      </c>
      <c r="O15" s="63" t="s">
        <v>15</v>
      </c>
      <c r="P15" s="44"/>
      <c r="Q15" s="38"/>
      <c r="R15" s="1">
        <f t="shared" si="2"/>
        <v>0</v>
      </c>
      <c r="S15" s="2" t="s">
        <v>15</v>
      </c>
      <c r="T15" s="69"/>
      <c r="U15" s="38"/>
      <c r="V15" s="1">
        <f t="shared" si="4"/>
        <v>0</v>
      </c>
      <c r="W15" s="2" t="s">
        <v>15</v>
      </c>
      <c r="X15" s="38"/>
      <c r="Y15" s="1">
        <f t="shared" si="3"/>
        <v>0</v>
      </c>
      <c r="Z15" s="2" t="s">
        <v>15</v>
      </c>
      <c r="AA15" s="44"/>
      <c r="AB15" s="41"/>
    </row>
    <row r="16" spans="1:28" ht="12.75">
      <c r="A16" s="54" t="s">
        <v>24</v>
      </c>
      <c r="B16" s="32"/>
      <c r="C16" s="44"/>
      <c r="D16" s="34">
        <v>1</v>
      </c>
      <c r="E16" s="59" t="s">
        <v>13</v>
      </c>
      <c r="F16" s="36">
        <v>1</v>
      </c>
      <c r="G16" s="61" t="s">
        <v>14</v>
      </c>
      <c r="H16" s="62">
        <f>IF(B16*D16/F16&lt;=B16,(B16*D16/F16),(B16))</f>
        <v>0</v>
      </c>
      <c r="I16" s="63" t="s">
        <v>15</v>
      </c>
      <c r="J16" s="44"/>
      <c r="K16" s="38"/>
      <c r="L16" s="38"/>
      <c r="M16" s="63"/>
      <c r="N16" s="62">
        <f t="shared" si="1"/>
        <v>0</v>
      </c>
      <c r="O16" s="63" t="s">
        <v>15</v>
      </c>
      <c r="P16" s="65"/>
      <c r="Q16" s="40"/>
      <c r="R16" s="1">
        <f t="shared" si="2"/>
        <v>0</v>
      </c>
      <c r="S16" s="2" t="s">
        <v>15</v>
      </c>
      <c r="T16" s="71"/>
      <c r="U16" s="40"/>
      <c r="V16" s="1">
        <f t="shared" si="4"/>
        <v>0</v>
      </c>
      <c r="W16" s="2" t="s">
        <v>15</v>
      </c>
      <c r="X16" s="38"/>
      <c r="Y16" s="1">
        <f t="shared" si="3"/>
        <v>0</v>
      </c>
      <c r="Z16" s="2" t="s">
        <v>15</v>
      </c>
      <c r="AA16" s="44"/>
      <c r="AB16" s="41"/>
    </row>
    <row r="17" spans="1:28" ht="12.75" hidden="1">
      <c r="A17" s="56"/>
      <c r="B17" s="4"/>
      <c r="C17" s="44"/>
      <c r="D17" s="2"/>
      <c r="E17" s="44"/>
      <c r="F17" s="2"/>
      <c r="G17" s="44"/>
      <c r="H17" s="44"/>
      <c r="I17" s="45"/>
      <c r="J17" s="44"/>
      <c r="K17" s="5"/>
      <c r="L17" s="5"/>
      <c r="M17" s="66"/>
      <c r="N17" s="67"/>
      <c r="O17" s="45"/>
      <c r="P17" s="65"/>
      <c r="Q17" s="6">
        <f>SUM(R7:S16)</f>
        <v>0</v>
      </c>
      <c r="R17" s="7"/>
      <c r="S17" s="7"/>
      <c r="T17" s="72"/>
      <c r="U17" s="8">
        <f>SUM(V7:V16)</f>
        <v>0</v>
      </c>
      <c r="V17" s="1"/>
      <c r="W17" s="2"/>
      <c r="X17" s="8">
        <f>SUM(Y7:Y16)</f>
        <v>0</v>
      </c>
      <c r="Y17" s="1"/>
      <c r="Z17" s="2"/>
      <c r="AA17" s="44"/>
      <c r="AB17" s="8"/>
    </row>
    <row r="18" spans="1:28" ht="13.5" thickBot="1">
      <c r="A18" s="57"/>
      <c r="B18" s="73">
        <f>SUM(B7:B16)</f>
        <v>0</v>
      </c>
      <c r="C18" s="44"/>
      <c r="D18" s="44"/>
      <c r="E18" s="44"/>
      <c r="F18" s="44"/>
      <c r="G18" s="44"/>
      <c r="H18" s="44"/>
      <c r="I18" s="45"/>
      <c r="J18" s="44"/>
      <c r="K18" s="44"/>
      <c r="L18" s="44"/>
      <c r="M18" s="44"/>
      <c r="N18" s="44"/>
      <c r="O18" s="63"/>
      <c r="P18" s="68"/>
      <c r="Q18" s="74">
        <f>SUM(R7:R16)</f>
        <v>0</v>
      </c>
      <c r="R18" s="75"/>
      <c r="S18" s="75"/>
      <c r="T18" s="68"/>
      <c r="U18" s="74">
        <f>SUM(V7:V16)</f>
        <v>0</v>
      </c>
      <c r="V18" s="75"/>
      <c r="W18" s="75"/>
      <c r="X18" s="76">
        <f>SUM(Y7:Y16)</f>
        <v>0</v>
      </c>
      <c r="Y18" s="77"/>
      <c r="Z18" s="49" t="s">
        <v>15</v>
      </c>
      <c r="AA18" s="49"/>
      <c r="AB18" s="44"/>
    </row>
    <row r="19" spans="1:28" ht="9" customHeight="1" thickTop="1">
      <c r="A19" s="44"/>
      <c r="B19" s="78"/>
      <c r="C19" s="44"/>
      <c r="D19" s="44"/>
      <c r="E19" s="44"/>
      <c r="F19" s="44"/>
      <c r="G19" s="44"/>
      <c r="H19" s="44"/>
      <c r="I19" s="45"/>
      <c r="J19" s="44"/>
      <c r="K19" s="44"/>
      <c r="L19" s="44"/>
      <c r="M19" s="44"/>
      <c r="N19" s="44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79"/>
      <c r="Z19" s="49"/>
      <c r="AA19" s="49"/>
      <c r="AB19" s="46"/>
    </row>
    <row r="20" spans="1:28" ht="12.75">
      <c r="A20" s="151" t="s">
        <v>25</v>
      </c>
      <c r="B20" s="111"/>
      <c r="C20" s="111"/>
      <c r="D20" s="111"/>
      <c r="E20" s="111"/>
      <c r="F20" s="44"/>
      <c r="G20" s="44"/>
      <c r="H20" s="44"/>
      <c r="I20" s="45"/>
      <c r="J20" s="44"/>
      <c r="K20" s="44"/>
      <c r="L20" s="44"/>
      <c r="M20" s="44"/>
      <c r="N20" s="44"/>
      <c r="O20" s="45"/>
      <c r="P20" s="44"/>
      <c r="Q20" s="112" t="s">
        <v>2</v>
      </c>
      <c r="R20" s="112"/>
      <c r="S20" s="112"/>
      <c r="T20" s="112"/>
      <c r="U20" s="112"/>
      <c r="V20" s="44"/>
      <c r="W20" s="44"/>
      <c r="X20" s="44"/>
      <c r="Y20" s="44"/>
      <c r="Z20" s="44"/>
      <c r="AA20" s="44"/>
      <c r="AB20" s="46"/>
    </row>
    <row r="21" spans="1:28" ht="12.75">
      <c r="A21" s="47"/>
      <c r="B21" s="44"/>
      <c r="C21" s="44"/>
      <c r="D21" s="44"/>
      <c r="E21" s="44"/>
      <c r="F21" s="44"/>
      <c r="G21" s="44"/>
      <c r="H21" s="44"/>
      <c r="I21" s="45"/>
      <c r="J21" s="44"/>
      <c r="K21" s="169" t="s">
        <v>26</v>
      </c>
      <c r="L21" s="170"/>
      <c r="M21" s="170"/>
      <c r="N21" s="44"/>
      <c r="O21" s="45"/>
      <c r="P21" s="44"/>
      <c r="Q21" s="48" t="s">
        <v>4</v>
      </c>
      <c r="R21" s="49"/>
      <c r="S21" s="49"/>
      <c r="T21" s="49"/>
      <c r="U21" s="112" t="s">
        <v>5</v>
      </c>
      <c r="V21" s="111"/>
      <c r="W21" s="111"/>
      <c r="X21" s="111"/>
      <c r="Y21" s="44"/>
      <c r="Z21" s="44"/>
      <c r="AA21" s="44"/>
      <c r="AB21" s="50" t="s">
        <v>6</v>
      </c>
    </row>
    <row r="22" spans="1:28" ht="12.75">
      <c r="A22" s="154" t="s">
        <v>7</v>
      </c>
      <c r="B22" s="149" t="s">
        <v>8</v>
      </c>
      <c r="C22" s="51"/>
      <c r="D22" s="156" t="s">
        <v>9</v>
      </c>
      <c r="E22" s="157"/>
      <c r="F22" s="157"/>
      <c r="G22" s="158"/>
      <c r="H22" s="101"/>
      <c r="I22" s="102"/>
      <c r="J22" s="51"/>
      <c r="K22" s="163" t="s">
        <v>27</v>
      </c>
      <c r="L22" s="163" t="s">
        <v>28</v>
      </c>
      <c r="M22" s="163" t="s">
        <v>29</v>
      </c>
      <c r="N22" s="51"/>
      <c r="O22" s="52"/>
      <c r="P22" s="51"/>
      <c r="Q22" s="143" t="s">
        <v>52</v>
      </c>
      <c r="R22" s="51"/>
      <c r="S22" s="51"/>
      <c r="T22" s="51"/>
      <c r="U22" s="145" t="s">
        <v>51</v>
      </c>
      <c r="V22" s="51"/>
      <c r="W22" s="51"/>
      <c r="X22" s="147" t="s">
        <v>57</v>
      </c>
      <c r="Y22" s="51"/>
      <c r="Z22" s="51"/>
      <c r="AA22" s="51"/>
      <c r="AB22" s="149" t="s">
        <v>54</v>
      </c>
    </row>
    <row r="23" spans="1:28" ht="24.75" customHeight="1">
      <c r="A23" s="155"/>
      <c r="B23" s="150"/>
      <c r="C23" s="51"/>
      <c r="D23" s="159"/>
      <c r="E23" s="160"/>
      <c r="F23" s="161"/>
      <c r="G23" s="162"/>
      <c r="H23" s="101"/>
      <c r="I23" s="102"/>
      <c r="J23" s="51"/>
      <c r="K23" s="164"/>
      <c r="L23" s="165"/>
      <c r="M23" s="165"/>
      <c r="N23" s="51"/>
      <c r="O23" s="52"/>
      <c r="P23" s="51"/>
      <c r="Q23" s="144"/>
      <c r="R23" s="53"/>
      <c r="S23" s="53"/>
      <c r="T23" s="53"/>
      <c r="U23" s="146"/>
      <c r="V23" s="51"/>
      <c r="W23" s="51"/>
      <c r="X23" s="148"/>
      <c r="Y23" s="51"/>
      <c r="Z23" s="51"/>
      <c r="AA23" s="51"/>
      <c r="AB23" s="150"/>
    </row>
    <row r="24" spans="1:28" ht="12.75">
      <c r="A24" s="54" t="s">
        <v>30</v>
      </c>
      <c r="B24" s="32"/>
      <c r="C24" s="44"/>
      <c r="D24" s="34">
        <v>1</v>
      </c>
      <c r="E24" s="59" t="s">
        <v>13</v>
      </c>
      <c r="F24" s="36">
        <v>1</v>
      </c>
      <c r="G24" s="61" t="s">
        <v>14</v>
      </c>
      <c r="H24" s="62">
        <f>IF(B24*D24/F24&lt;=B24,(B24*D24/F24),(B24))</f>
        <v>0</v>
      </c>
      <c r="I24" s="63" t="s">
        <v>15</v>
      </c>
      <c r="J24" s="44"/>
      <c r="K24" s="38"/>
      <c r="L24" s="38"/>
      <c r="M24" s="38"/>
      <c r="N24" s="62">
        <f>IF(OR(K24="x",AND(K24="",L24="",M24="")),H24*0.9,IF(L24="x",H24*0.6,IF(M24="x",H24*0.3,"0")))</f>
        <v>0</v>
      </c>
      <c r="O24" s="63" t="s">
        <v>15</v>
      </c>
      <c r="P24" s="44"/>
      <c r="Q24" s="38"/>
      <c r="R24" s="1">
        <f>IF(Q24="",0,N24)</f>
        <v>0</v>
      </c>
      <c r="S24" s="2" t="s">
        <v>15</v>
      </c>
      <c r="T24" s="69"/>
      <c r="U24" s="38"/>
      <c r="V24" s="1">
        <f>IF(U24="",0,N24)</f>
        <v>0</v>
      </c>
      <c r="W24" s="2" t="s">
        <v>15</v>
      </c>
      <c r="X24" s="38"/>
      <c r="Y24" s="1">
        <f>IF(X24="",0,N24)</f>
        <v>0</v>
      </c>
      <c r="Z24" s="2" t="s">
        <v>15</v>
      </c>
      <c r="AA24" s="44"/>
      <c r="AB24" s="43"/>
    </row>
    <row r="25" spans="1:28" ht="12.75">
      <c r="A25" s="54" t="s">
        <v>31</v>
      </c>
      <c r="B25" s="32"/>
      <c r="C25" s="44"/>
      <c r="D25" s="34">
        <v>1</v>
      </c>
      <c r="E25" s="59" t="s">
        <v>13</v>
      </c>
      <c r="F25" s="36">
        <v>1</v>
      </c>
      <c r="G25" s="61" t="s">
        <v>14</v>
      </c>
      <c r="H25" s="62">
        <f>IF(B25*D25/F25&lt;=B25,(B25*D25/F25),(B25))</f>
        <v>0</v>
      </c>
      <c r="I25" s="63" t="s">
        <v>15</v>
      </c>
      <c r="J25" s="44"/>
      <c r="K25" s="38"/>
      <c r="L25" s="38"/>
      <c r="M25" s="38"/>
      <c r="N25" s="62">
        <f aca="true" t="shared" si="5" ref="N25:N33">IF(OR(K25="x",AND(K25="",L25="",M25="")),H25*0.9,IF(L25="x",H25*0.6,IF(M25="x",H25*0.3,"0")))</f>
        <v>0</v>
      </c>
      <c r="O25" s="62" t="s">
        <v>15</v>
      </c>
      <c r="P25" s="44"/>
      <c r="Q25" s="38"/>
      <c r="R25" s="1">
        <f aca="true" t="shared" si="6" ref="R25:R33">IF(Q25="",0,N25)</f>
        <v>0</v>
      </c>
      <c r="S25" s="2" t="s">
        <v>15</v>
      </c>
      <c r="T25" s="69"/>
      <c r="U25" s="38"/>
      <c r="V25" s="1">
        <f aca="true" t="shared" si="7" ref="V25:V33">IF(U25="",0,N25)</f>
        <v>0</v>
      </c>
      <c r="W25" s="2" t="s">
        <v>15</v>
      </c>
      <c r="X25" s="38"/>
      <c r="Y25" s="1">
        <f aca="true" t="shared" si="8" ref="Y25:Y33">IF(X25="",0,N25)</f>
        <v>0</v>
      </c>
      <c r="Z25" s="2" t="s">
        <v>15</v>
      </c>
      <c r="AA25" s="44"/>
      <c r="AB25" s="43"/>
    </row>
    <row r="26" spans="1:28" ht="12.75">
      <c r="A26" s="54" t="s">
        <v>32</v>
      </c>
      <c r="B26" s="32"/>
      <c r="C26" s="44"/>
      <c r="D26" s="34">
        <v>1</v>
      </c>
      <c r="E26" s="59" t="s">
        <v>13</v>
      </c>
      <c r="F26" s="36">
        <v>1</v>
      </c>
      <c r="G26" s="61" t="s">
        <v>14</v>
      </c>
      <c r="H26" s="62">
        <f>IF(B26*D26/F26&lt;=B26,(B26*D26/F26),(B26))</f>
        <v>0</v>
      </c>
      <c r="I26" s="63" t="s">
        <v>15</v>
      </c>
      <c r="J26" s="44"/>
      <c r="K26" s="38"/>
      <c r="L26" s="38"/>
      <c r="M26" s="38"/>
      <c r="N26" s="62">
        <f t="shared" si="5"/>
        <v>0</v>
      </c>
      <c r="O26" s="62" t="s">
        <v>15</v>
      </c>
      <c r="P26" s="44"/>
      <c r="Q26" s="38"/>
      <c r="R26" s="1">
        <f t="shared" si="6"/>
        <v>0</v>
      </c>
      <c r="S26" s="2" t="s">
        <v>15</v>
      </c>
      <c r="T26" s="69"/>
      <c r="U26" s="38"/>
      <c r="V26" s="1">
        <f t="shared" si="7"/>
        <v>0</v>
      </c>
      <c r="W26" s="2" t="s">
        <v>15</v>
      </c>
      <c r="X26" s="38"/>
      <c r="Y26" s="1">
        <f t="shared" si="8"/>
        <v>0</v>
      </c>
      <c r="Z26" s="2" t="s">
        <v>15</v>
      </c>
      <c r="AA26" s="44"/>
      <c r="AB26" s="43"/>
    </row>
    <row r="27" spans="1:28" ht="12.75">
      <c r="A27" s="54" t="s">
        <v>33</v>
      </c>
      <c r="B27" s="32"/>
      <c r="C27" s="44"/>
      <c r="D27" s="34">
        <v>1</v>
      </c>
      <c r="E27" s="59" t="s">
        <v>13</v>
      </c>
      <c r="F27" s="36">
        <v>1</v>
      </c>
      <c r="G27" s="61" t="s">
        <v>14</v>
      </c>
      <c r="H27" s="62">
        <f>IF(B27*D27/F27&lt;=B27,(B27*D27/F27),(B27))</f>
        <v>0</v>
      </c>
      <c r="I27" s="63" t="s">
        <v>15</v>
      </c>
      <c r="J27" s="44"/>
      <c r="K27" s="38"/>
      <c r="L27" s="38"/>
      <c r="M27" s="38"/>
      <c r="N27" s="62">
        <f t="shared" si="5"/>
        <v>0</v>
      </c>
      <c r="O27" s="62" t="s">
        <v>15</v>
      </c>
      <c r="P27" s="44"/>
      <c r="Q27" s="38"/>
      <c r="R27" s="1">
        <f t="shared" si="6"/>
        <v>0</v>
      </c>
      <c r="S27" s="2" t="s">
        <v>15</v>
      </c>
      <c r="T27" s="69"/>
      <c r="U27" s="38"/>
      <c r="V27" s="1">
        <f t="shared" si="7"/>
        <v>0</v>
      </c>
      <c r="W27" s="2" t="s">
        <v>15</v>
      </c>
      <c r="X27" s="38"/>
      <c r="Y27" s="1">
        <f t="shared" si="8"/>
        <v>0</v>
      </c>
      <c r="Z27" s="2" t="s">
        <v>15</v>
      </c>
      <c r="AA27" s="44"/>
      <c r="AB27" s="43"/>
    </row>
    <row r="28" spans="1:28" ht="12.75">
      <c r="A28" s="54" t="s">
        <v>34</v>
      </c>
      <c r="B28" s="32"/>
      <c r="C28" s="44"/>
      <c r="D28" s="34">
        <v>1</v>
      </c>
      <c r="E28" s="59" t="s">
        <v>13</v>
      </c>
      <c r="F28" s="36">
        <v>1</v>
      </c>
      <c r="G28" s="61" t="s">
        <v>14</v>
      </c>
      <c r="H28" s="62">
        <f aca="true" t="shared" si="9" ref="H28:H33">IF(B28*D28/F28&lt;=B28,(B28*D28/F28),(B28))</f>
        <v>0</v>
      </c>
      <c r="I28" s="63" t="s">
        <v>15</v>
      </c>
      <c r="J28" s="44"/>
      <c r="K28" s="38"/>
      <c r="L28" s="38"/>
      <c r="M28" s="38"/>
      <c r="N28" s="62">
        <f t="shared" si="5"/>
        <v>0</v>
      </c>
      <c r="O28" s="62" t="s">
        <v>15</v>
      </c>
      <c r="P28" s="44"/>
      <c r="Q28" s="38"/>
      <c r="R28" s="1">
        <f t="shared" si="6"/>
        <v>0</v>
      </c>
      <c r="S28" s="2" t="s">
        <v>15</v>
      </c>
      <c r="T28" s="69"/>
      <c r="U28" s="38"/>
      <c r="V28" s="1">
        <f t="shared" si="7"/>
        <v>0</v>
      </c>
      <c r="W28" s="2" t="s">
        <v>15</v>
      </c>
      <c r="X28" s="38"/>
      <c r="Y28" s="1">
        <f t="shared" si="8"/>
        <v>0</v>
      </c>
      <c r="Z28" s="2" t="s">
        <v>15</v>
      </c>
      <c r="AA28" s="44"/>
      <c r="AB28" s="43"/>
    </row>
    <row r="29" spans="1:28" ht="12.75">
      <c r="A29" s="54" t="s">
        <v>35</v>
      </c>
      <c r="B29" s="32"/>
      <c r="C29" s="44"/>
      <c r="D29" s="34">
        <v>1</v>
      </c>
      <c r="E29" s="59" t="s">
        <v>13</v>
      </c>
      <c r="F29" s="36">
        <v>1</v>
      </c>
      <c r="G29" s="61" t="s">
        <v>14</v>
      </c>
      <c r="H29" s="62">
        <f t="shared" si="9"/>
        <v>0</v>
      </c>
      <c r="I29" s="63" t="s">
        <v>15</v>
      </c>
      <c r="J29" s="44"/>
      <c r="K29" s="38"/>
      <c r="L29" s="38"/>
      <c r="M29" s="38"/>
      <c r="N29" s="62">
        <f t="shared" si="5"/>
        <v>0</v>
      </c>
      <c r="O29" s="62" t="s">
        <v>15</v>
      </c>
      <c r="P29" s="44"/>
      <c r="Q29" s="38"/>
      <c r="R29" s="1">
        <f t="shared" si="6"/>
        <v>0</v>
      </c>
      <c r="S29" s="2" t="s">
        <v>15</v>
      </c>
      <c r="T29" s="69"/>
      <c r="U29" s="38"/>
      <c r="V29" s="1">
        <f t="shared" si="7"/>
        <v>0</v>
      </c>
      <c r="W29" s="2" t="s">
        <v>15</v>
      </c>
      <c r="X29" s="38"/>
      <c r="Y29" s="1">
        <f t="shared" si="8"/>
        <v>0</v>
      </c>
      <c r="Z29" s="2" t="s">
        <v>15</v>
      </c>
      <c r="AA29" s="44"/>
      <c r="AB29" s="43"/>
    </row>
    <row r="30" spans="1:28" ht="12.75">
      <c r="A30" s="54" t="s">
        <v>36</v>
      </c>
      <c r="B30" s="32"/>
      <c r="C30" s="44"/>
      <c r="D30" s="34">
        <v>1</v>
      </c>
      <c r="E30" s="59" t="s">
        <v>13</v>
      </c>
      <c r="F30" s="36">
        <v>1</v>
      </c>
      <c r="G30" s="61" t="s">
        <v>14</v>
      </c>
      <c r="H30" s="62">
        <f t="shared" si="9"/>
        <v>0</v>
      </c>
      <c r="I30" s="63" t="s">
        <v>15</v>
      </c>
      <c r="J30" s="44"/>
      <c r="K30" s="38"/>
      <c r="L30" s="38"/>
      <c r="M30" s="38"/>
      <c r="N30" s="62">
        <f t="shared" si="5"/>
        <v>0</v>
      </c>
      <c r="O30" s="62" t="s">
        <v>15</v>
      </c>
      <c r="P30" s="44"/>
      <c r="Q30" s="38"/>
      <c r="R30" s="1">
        <f t="shared" si="6"/>
        <v>0</v>
      </c>
      <c r="S30" s="2" t="s">
        <v>15</v>
      </c>
      <c r="T30" s="69"/>
      <c r="U30" s="38"/>
      <c r="V30" s="1">
        <f t="shared" si="7"/>
        <v>0</v>
      </c>
      <c r="W30" s="2" t="s">
        <v>15</v>
      </c>
      <c r="X30" s="38"/>
      <c r="Y30" s="1">
        <f t="shared" si="8"/>
        <v>0</v>
      </c>
      <c r="Z30" s="2" t="s">
        <v>15</v>
      </c>
      <c r="AA30" s="44"/>
      <c r="AB30" s="43"/>
    </row>
    <row r="31" spans="1:28" ht="12.75">
      <c r="A31" s="54" t="s">
        <v>37</v>
      </c>
      <c r="B31" s="32"/>
      <c r="C31" s="44"/>
      <c r="D31" s="34">
        <v>1</v>
      </c>
      <c r="E31" s="59" t="s">
        <v>13</v>
      </c>
      <c r="F31" s="36">
        <v>1</v>
      </c>
      <c r="G31" s="61" t="s">
        <v>14</v>
      </c>
      <c r="H31" s="62">
        <f t="shared" si="9"/>
        <v>0</v>
      </c>
      <c r="I31" s="63" t="s">
        <v>15</v>
      </c>
      <c r="J31" s="44"/>
      <c r="K31" s="38"/>
      <c r="L31" s="38"/>
      <c r="M31" s="38"/>
      <c r="N31" s="62">
        <f t="shared" si="5"/>
        <v>0</v>
      </c>
      <c r="O31" s="62" t="s">
        <v>15</v>
      </c>
      <c r="P31" s="44"/>
      <c r="Q31" s="38"/>
      <c r="R31" s="1">
        <f t="shared" si="6"/>
        <v>0</v>
      </c>
      <c r="S31" s="2" t="s">
        <v>15</v>
      </c>
      <c r="T31" s="69"/>
      <c r="U31" s="38"/>
      <c r="V31" s="1">
        <f t="shared" si="7"/>
        <v>0</v>
      </c>
      <c r="W31" s="2" t="s">
        <v>15</v>
      </c>
      <c r="X31" s="38"/>
      <c r="Y31" s="1">
        <f t="shared" si="8"/>
        <v>0</v>
      </c>
      <c r="Z31" s="2" t="s">
        <v>15</v>
      </c>
      <c r="AA31" s="44"/>
      <c r="AB31" s="43"/>
    </row>
    <row r="32" spans="1:28" ht="12.75">
      <c r="A32" s="54" t="s">
        <v>38</v>
      </c>
      <c r="B32" s="32"/>
      <c r="C32" s="44"/>
      <c r="D32" s="34">
        <v>1</v>
      </c>
      <c r="E32" s="59" t="s">
        <v>13</v>
      </c>
      <c r="F32" s="36">
        <v>1</v>
      </c>
      <c r="G32" s="61" t="s">
        <v>14</v>
      </c>
      <c r="H32" s="62">
        <f t="shared" si="9"/>
        <v>0</v>
      </c>
      <c r="I32" s="63" t="s">
        <v>15</v>
      </c>
      <c r="J32" s="44"/>
      <c r="K32" s="38"/>
      <c r="L32" s="38"/>
      <c r="M32" s="38"/>
      <c r="N32" s="62">
        <f t="shared" si="5"/>
        <v>0</v>
      </c>
      <c r="O32" s="62" t="s">
        <v>15</v>
      </c>
      <c r="P32" s="44"/>
      <c r="Q32" s="38"/>
      <c r="R32" s="1">
        <f t="shared" si="6"/>
        <v>0</v>
      </c>
      <c r="S32" s="2" t="s">
        <v>15</v>
      </c>
      <c r="T32" s="69"/>
      <c r="U32" s="38"/>
      <c r="V32" s="1">
        <f t="shared" si="7"/>
        <v>0</v>
      </c>
      <c r="W32" s="2" t="s">
        <v>15</v>
      </c>
      <c r="X32" s="38"/>
      <c r="Y32" s="1">
        <f t="shared" si="8"/>
        <v>0</v>
      </c>
      <c r="Z32" s="2" t="s">
        <v>15</v>
      </c>
      <c r="AA32" s="44"/>
      <c r="AB32" s="43"/>
    </row>
    <row r="33" spans="1:28" ht="12.75">
      <c r="A33" s="54" t="s">
        <v>39</v>
      </c>
      <c r="B33" s="32"/>
      <c r="C33" s="44"/>
      <c r="D33" s="34">
        <v>1</v>
      </c>
      <c r="E33" s="59" t="s">
        <v>13</v>
      </c>
      <c r="F33" s="36">
        <v>1</v>
      </c>
      <c r="G33" s="61" t="s">
        <v>14</v>
      </c>
      <c r="H33" s="62">
        <f t="shared" si="9"/>
        <v>0</v>
      </c>
      <c r="I33" s="63" t="s">
        <v>15</v>
      </c>
      <c r="J33" s="44"/>
      <c r="K33" s="38"/>
      <c r="L33" s="38"/>
      <c r="M33" s="38"/>
      <c r="N33" s="62">
        <f t="shared" si="5"/>
        <v>0</v>
      </c>
      <c r="O33" s="62" t="s">
        <v>15</v>
      </c>
      <c r="P33" s="44"/>
      <c r="Q33" s="38"/>
      <c r="R33" s="1">
        <f t="shared" si="6"/>
        <v>0</v>
      </c>
      <c r="S33" s="2" t="s">
        <v>15</v>
      </c>
      <c r="T33" s="69"/>
      <c r="U33" s="38"/>
      <c r="V33" s="1">
        <f t="shared" si="7"/>
        <v>0</v>
      </c>
      <c r="W33" s="2" t="s">
        <v>15</v>
      </c>
      <c r="X33" s="38"/>
      <c r="Y33" s="1">
        <f t="shared" si="8"/>
        <v>0</v>
      </c>
      <c r="Z33" s="2" t="s">
        <v>15</v>
      </c>
      <c r="AA33" s="44"/>
      <c r="AB33" s="43"/>
    </row>
    <row r="34" spans="1:28" ht="12.75" hidden="1">
      <c r="A34" s="29"/>
      <c r="B34" s="2"/>
      <c r="C34" s="29"/>
      <c r="D34" s="2"/>
      <c r="E34" s="29"/>
      <c r="F34" s="2"/>
      <c r="G34" s="29"/>
      <c r="H34" s="2"/>
      <c r="I34" s="27"/>
      <c r="J34" s="2"/>
      <c r="K34" s="2"/>
      <c r="L34" s="2"/>
      <c r="M34" s="2"/>
      <c r="N34" s="29"/>
      <c r="O34" s="31"/>
      <c r="P34" s="31"/>
      <c r="Q34" s="10">
        <f>SUM(R24:R33)</f>
        <v>0</v>
      </c>
      <c r="R34" s="9"/>
      <c r="S34" s="9"/>
      <c r="T34" s="31"/>
      <c r="U34" s="8">
        <f>SUM(V24:V33)</f>
        <v>0</v>
      </c>
      <c r="V34" s="9"/>
      <c r="W34" s="9"/>
      <c r="X34" s="8">
        <f>SUM(Y24:Y33)</f>
        <v>0</v>
      </c>
      <c r="Y34" s="11"/>
      <c r="Z34" s="12"/>
      <c r="AA34" s="30"/>
      <c r="AB34" s="7"/>
    </row>
    <row r="35" spans="1:28" ht="13.5" thickBot="1">
      <c r="A35" s="57"/>
      <c r="B35" s="73">
        <f>SUM(B24:B33)</f>
        <v>0</v>
      </c>
      <c r="C35" s="44"/>
      <c r="D35" s="44"/>
      <c r="E35" s="44"/>
      <c r="F35" s="44"/>
      <c r="G35" s="44"/>
      <c r="H35" s="44"/>
      <c r="I35" s="45"/>
      <c r="J35" s="44"/>
      <c r="K35" s="44"/>
      <c r="L35" s="44"/>
      <c r="M35" s="44"/>
      <c r="N35" s="44"/>
      <c r="O35" s="63"/>
      <c r="P35" s="63"/>
      <c r="Q35" s="76">
        <f>SUM(R24:R33)</f>
        <v>0</v>
      </c>
      <c r="R35" s="63"/>
      <c r="S35" s="63"/>
      <c r="T35" s="63"/>
      <c r="U35" s="76">
        <f>SUM(V24:V33)</f>
        <v>0</v>
      </c>
      <c r="V35" s="63"/>
      <c r="W35" s="63"/>
      <c r="X35" s="76">
        <f>SUM(Y24:Y33)</f>
        <v>0</v>
      </c>
      <c r="Y35" s="79"/>
      <c r="Z35" s="49"/>
      <c r="AA35" s="49"/>
      <c r="AB35" s="44"/>
    </row>
    <row r="36" spans="1:28" ht="9" customHeight="1" thickTop="1">
      <c r="A36" s="44"/>
      <c r="B36" s="44"/>
      <c r="C36" s="44"/>
      <c r="D36" s="44"/>
      <c r="E36" s="44"/>
      <c r="F36" s="44"/>
      <c r="G36" s="44"/>
      <c r="H36" s="44"/>
      <c r="I36" s="45"/>
      <c r="J36" s="44"/>
      <c r="K36" s="44"/>
      <c r="L36" s="44"/>
      <c r="M36" s="44"/>
      <c r="N36" s="4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79"/>
      <c r="Z36" s="49"/>
      <c r="AA36" s="49"/>
      <c r="AB36" s="46"/>
    </row>
    <row r="37" spans="1:28" ht="12.75">
      <c r="A37" s="151" t="s">
        <v>40</v>
      </c>
      <c r="B37" s="111"/>
      <c r="C37" s="118" t="s">
        <v>41</v>
      </c>
      <c r="D37" s="111"/>
      <c r="E37" s="111"/>
      <c r="F37" s="111"/>
      <c r="G37" s="111"/>
      <c r="H37" s="111"/>
      <c r="I37" s="45"/>
      <c r="J37" s="44"/>
      <c r="K37" s="81"/>
      <c r="L37" s="152"/>
      <c r="M37" s="153"/>
      <c r="N37" s="89" t="s">
        <v>42</v>
      </c>
      <c r="O37" s="86"/>
      <c r="P37" s="63"/>
      <c r="Q37" s="63"/>
      <c r="R37" s="87"/>
      <c r="S37" s="44"/>
      <c r="T37" s="44"/>
      <c r="U37" s="63"/>
      <c r="V37" s="44"/>
      <c r="W37" s="79"/>
      <c r="X37" s="49"/>
      <c r="Y37" s="49"/>
      <c r="Z37" s="44"/>
      <c r="AA37" s="44"/>
      <c r="AB37" s="44"/>
    </row>
    <row r="38" spans="1:28" ht="12.75">
      <c r="A38" s="44"/>
      <c r="B38" s="44"/>
      <c r="C38" s="118" t="s">
        <v>43</v>
      </c>
      <c r="D38" s="118"/>
      <c r="E38" s="118"/>
      <c r="F38" s="118"/>
      <c r="G38" s="118"/>
      <c r="H38" s="118"/>
      <c r="I38" s="45"/>
      <c r="J38" s="44"/>
      <c r="K38" s="82" t="s">
        <v>44</v>
      </c>
      <c r="L38" s="107"/>
      <c r="M38" s="82" t="s">
        <v>45</v>
      </c>
      <c r="N38" s="107"/>
      <c r="O38" s="63"/>
      <c r="P38" s="63"/>
      <c r="Q38" s="63"/>
      <c r="R38" s="44"/>
      <c r="S38" s="63"/>
      <c r="T38" s="63"/>
      <c r="U38" s="63"/>
      <c r="V38" s="88"/>
      <c r="W38" s="79"/>
      <c r="X38" s="49"/>
      <c r="Y38" s="49"/>
      <c r="Z38" s="44"/>
      <c r="AA38" s="44"/>
      <c r="AB38" s="44"/>
    </row>
    <row r="39" spans="1:28" ht="12.75" hidden="1">
      <c r="A39" s="44"/>
      <c r="B39" s="44"/>
      <c r="C39" s="44"/>
      <c r="D39" s="44"/>
      <c r="E39" s="44"/>
      <c r="F39" s="44"/>
      <c r="G39" s="44"/>
      <c r="H39" s="44"/>
      <c r="I39" s="45"/>
      <c r="J39" s="44"/>
      <c r="K39" s="83"/>
      <c r="L39" s="14" t="str">
        <f>IF(AND(L38="X",(N38="")),(L37*15),("0"))</f>
        <v>0</v>
      </c>
      <c r="M39" s="13"/>
      <c r="N39" s="15" t="str">
        <f>IF(AND(N38="X",(L38="")),(L37*8),("0"))</f>
        <v>0</v>
      </c>
      <c r="O39" s="63"/>
      <c r="P39" s="63"/>
      <c r="Q39" s="63"/>
      <c r="R39" s="44"/>
      <c r="S39" s="63"/>
      <c r="T39" s="63"/>
      <c r="U39" s="63"/>
      <c r="V39" s="63"/>
      <c r="W39" s="79"/>
      <c r="X39" s="49"/>
      <c r="Y39" s="49"/>
      <c r="Z39" s="44"/>
      <c r="AA39" s="44"/>
      <c r="AB39" s="44"/>
    </row>
    <row r="40" spans="1:28" ht="12.75">
      <c r="A40" s="44"/>
      <c r="B40" s="44"/>
      <c r="C40" s="118" t="s">
        <v>67</v>
      </c>
      <c r="D40" s="118"/>
      <c r="E40" s="118"/>
      <c r="F40" s="118"/>
      <c r="G40" s="118"/>
      <c r="H40" s="118"/>
      <c r="I40" s="45"/>
      <c r="J40" s="44"/>
      <c r="K40" s="82"/>
      <c r="L40" s="105" t="str">
        <f>IF(L39&gt;=30,(L39),(0))</f>
        <v>0</v>
      </c>
      <c r="M40" s="82"/>
      <c r="N40" s="106" t="str">
        <f>IF(N39&gt;=16,(N39),(0))</f>
        <v>0</v>
      </c>
      <c r="O40" s="63"/>
      <c r="P40" s="63"/>
      <c r="Q40" s="63"/>
      <c r="R40" s="44"/>
      <c r="S40" s="63"/>
      <c r="T40" s="63"/>
      <c r="U40" s="63"/>
      <c r="V40" s="63"/>
      <c r="W40" s="79"/>
      <c r="X40" s="49"/>
      <c r="Y40" s="49"/>
      <c r="Z40" s="44"/>
      <c r="AA40" s="44"/>
      <c r="AB40" s="44"/>
    </row>
    <row r="41" spans="1:28" ht="13.5" customHeight="1">
      <c r="A41" s="44"/>
      <c r="B41" s="44"/>
      <c r="C41" s="44"/>
      <c r="D41" s="44"/>
      <c r="E41" s="44"/>
      <c r="F41" s="44"/>
      <c r="G41" s="44"/>
      <c r="H41" s="44"/>
      <c r="I41" s="45"/>
      <c r="J41" s="44"/>
      <c r="K41" s="44"/>
      <c r="L41" s="90"/>
      <c r="M41" s="44"/>
      <c r="N41" s="84"/>
      <c r="O41" s="63"/>
      <c r="P41" s="63"/>
      <c r="Q41" s="63"/>
      <c r="R41" s="44"/>
      <c r="S41" s="63"/>
      <c r="T41" s="63"/>
      <c r="U41" s="63"/>
      <c r="V41" s="63"/>
      <c r="W41" s="79"/>
      <c r="X41" s="49"/>
      <c r="Y41" s="49"/>
      <c r="Z41" s="44"/>
      <c r="AA41" s="44"/>
      <c r="AB41" s="44"/>
    </row>
    <row r="42" spans="1:28" ht="15">
      <c r="A42" s="114" t="s">
        <v>46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1"/>
      <c r="L42" s="111"/>
      <c r="M42" s="44"/>
      <c r="N42" s="44"/>
      <c r="O42" s="63"/>
      <c r="P42" s="84"/>
      <c r="Q42" s="63"/>
      <c r="R42" s="63"/>
      <c r="S42" s="63"/>
      <c r="T42" s="46"/>
      <c r="U42" s="63"/>
      <c r="V42" s="63"/>
      <c r="W42" s="63"/>
      <c r="X42" s="63"/>
      <c r="Y42" s="79"/>
      <c r="Z42" s="49"/>
      <c r="AA42" s="49"/>
      <c r="AB42" s="46"/>
    </row>
    <row r="43" spans="1:28" ht="9" customHeight="1">
      <c r="A43" s="47"/>
      <c r="B43" s="44"/>
      <c r="C43" s="44"/>
      <c r="D43" s="44"/>
      <c r="E43" s="44"/>
      <c r="F43" s="44"/>
      <c r="G43" s="44"/>
      <c r="H43" s="44"/>
      <c r="I43" s="45"/>
      <c r="J43" s="44"/>
      <c r="K43" s="44"/>
      <c r="L43" s="85"/>
      <c r="M43" s="44"/>
      <c r="N43" s="44"/>
      <c r="O43" s="63"/>
      <c r="P43" s="84"/>
      <c r="Q43" s="46"/>
      <c r="R43" s="63"/>
      <c r="S43" s="63"/>
      <c r="T43" s="46"/>
      <c r="U43" s="63"/>
      <c r="V43" s="63"/>
      <c r="W43" s="63"/>
      <c r="X43" s="63"/>
      <c r="Y43" s="79"/>
      <c r="Z43" s="49"/>
      <c r="AA43" s="49"/>
      <c r="AB43" s="44"/>
    </row>
    <row r="44" spans="1:28" ht="12.75">
      <c r="A44" s="139" t="s">
        <v>56</v>
      </c>
      <c r="B44" s="140"/>
      <c r="C44" s="140"/>
      <c r="D44" s="140"/>
      <c r="E44" s="140"/>
      <c r="F44" s="140"/>
      <c r="G44" s="140"/>
      <c r="H44" s="140"/>
      <c r="I44" s="140"/>
      <c r="J44" s="141"/>
      <c r="K44" s="16">
        <f>Q17</f>
        <v>0</v>
      </c>
      <c r="L44" s="17" t="s">
        <v>15</v>
      </c>
      <c r="M44" s="63"/>
      <c r="N44" s="63"/>
      <c r="O44" s="63"/>
      <c r="P44" s="46"/>
      <c r="Q44" s="63"/>
      <c r="R44" s="63"/>
      <c r="S44" s="63"/>
      <c r="T44" s="63"/>
      <c r="U44" s="79"/>
      <c r="V44" s="49"/>
      <c r="W44" s="49"/>
      <c r="X44" s="44"/>
      <c r="Y44" s="46"/>
      <c r="Z44" s="46"/>
      <c r="AA44" s="46"/>
      <c r="AB44" s="46"/>
    </row>
    <row r="45" spans="1:28" ht="12.75">
      <c r="A45" s="128" t="s">
        <v>58</v>
      </c>
      <c r="B45" s="129"/>
      <c r="C45" s="129"/>
      <c r="D45" s="129"/>
      <c r="E45" s="129"/>
      <c r="F45" s="129"/>
      <c r="G45" s="129"/>
      <c r="H45" s="129"/>
      <c r="I45" s="129"/>
      <c r="J45" s="130"/>
      <c r="K45" s="18">
        <f>U17</f>
        <v>0</v>
      </c>
      <c r="L45" s="19" t="s">
        <v>15</v>
      </c>
      <c r="M45" s="63"/>
      <c r="N45" s="63"/>
      <c r="O45" s="63"/>
      <c r="P45" s="46"/>
      <c r="Q45" s="63"/>
      <c r="R45" s="63"/>
      <c r="S45" s="63"/>
      <c r="T45" s="63"/>
      <c r="U45" s="79"/>
      <c r="V45" s="49"/>
      <c r="W45" s="49"/>
      <c r="X45" s="44"/>
      <c r="Y45" s="46"/>
      <c r="Z45" s="46"/>
      <c r="AA45" s="46"/>
      <c r="AB45" s="46"/>
    </row>
    <row r="46" spans="1:28" ht="12.75">
      <c r="A46" s="142" t="s">
        <v>60</v>
      </c>
      <c r="B46" s="137"/>
      <c r="C46" s="137"/>
      <c r="D46" s="137"/>
      <c r="E46" s="137"/>
      <c r="F46" s="137"/>
      <c r="G46" s="137"/>
      <c r="H46" s="137"/>
      <c r="I46" s="137"/>
      <c r="J46" s="138"/>
      <c r="K46" s="20">
        <f>X17</f>
        <v>0</v>
      </c>
      <c r="L46" s="21" t="s">
        <v>15</v>
      </c>
      <c r="M46" s="63"/>
      <c r="N46" s="63"/>
      <c r="O46" s="63"/>
      <c r="P46" s="46"/>
      <c r="Q46" s="63"/>
      <c r="R46" s="63"/>
      <c r="S46" s="63"/>
      <c r="T46" s="63"/>
      <c r="U46" s="79"/>
      <c r="V46" s="49"/>
      <c r="W46" s="49"/>
      <c r="X46" s="44"/>
      <c r="Y46" s="46"/>
      <c r="Z46" s="46"/>
      <c r="AA46" s="46"/>
      <c r="AB46" s="46"/>
    </row>
    <row r="47" spans="1:28" ht="12.75">
      <c r="A47" s="125" t="s">
        <v>55</v>
      </c>
      <c r="B47" s="126"/>
      <c r="C47" s="126"/>
      <c r="D47" s="126"/>
      <c r="E47" s="126"/>
      <c r="F47" s="126"/>
      <c r="G47" s="126"/>
      <c r="H47" s="126"/>
      <c r="I47" s="126"/>
      <c r="J47" s="127"/>
      <c r="K47" s="22">
        <f>Q34</f>
        <v>0</v>
      </c>
      <c r="L47" s="23" t="s">
        <v>15</v>
      </c>
      <c r="M47" s="63"/>
      <c r="N47" s="63"/>
      <c r="O47" s="63"/>
      <c r="P47" s="46"/>
      <c r="Q47" s="63"/>
      <c r="R47" s="63"/>
      <c r="S47" s="63"/>
      <c r="T47" s="63"/>
      <c r="U47" s="79"/>
      <c r="V47" s="49"/>
      <c r="W47" s="49"/>
      <c r="X47" s="44"/>
      <c r="Y47" s="46"/>
      <c r="Z47" s="46"/>
      <c r="AA47" s="46"/>
      <c r="AB47" s="46"/>
    </row>
    <row r="48" spans="1:28" ht="12.75">
      <c r="A48" s="128" t="s">
        <v>61</v>
      </c>
      <c r="B48" s="129"/>
      <c r="C48" s="129"/>
      <c r="D48" s="129"/>
      <c r="E48" s="129"/>
      <c r="F48" s="129"/>
      <c r="G48" s="129"/>
      <c r="H48" s="129"/>
      <c r="I48" s="129"/>
      <c r="J48" s="130"/>
      <c r="K48" s="18">
        <f>U34</f>
        <v>0</v>
      </c>
      <c r="L48" s="19" t="s">
        <v>15</v>
      </c>
      <c r="M48" s="63"/>
      <c r="N48" s="63"/>
      <c r="O48" s="63"/>
      <c r="P48" s="46"/>
      <c r="Q48" s="63"/>
      <c r="R48" s="63"/>
      <c r="S48" s="63"/>
      <c r="T48" s="63"/>
      <c r="U48" s="79"/>
      <c r="V48" s="49"/>
      <c r="W48" s="49"/>
      <c r="X48" s="46"/>
      <c r="Y48" s="46"/>
      <c r="Z48" s="46"/>
      <c r="AA48" s="46"/>
      <c r="AB48" s="46"/>
    </row>
    <row r="49" spans="1:28" ht="13.5" thickBot="1">
      <c r="A49" s="131" t="s">
        <v>59</v>
      </c>
      <c r="B49" s="132"/>
      <c r="C49" s="132"/>
      <c r="D49" s="132"/>
      <c r="E49" s="132"/>
      <c r="F49" s="132"/>
      <c r="G49" s="132"/>
      <c r="H49" s="132"/>
      <c r="I49" s="132"/>
      <c r="J49" s="133"/>
      <c r="K49" s="24">
        <f>X34</f>
        <v>0</v>
      </c>
      <c r="L49" s="25" t="s">
        <v>15</v>
      </c>
      <c r="M49" s="116" t="s">
        <v>65</v>
      </c>
      <c r="N49" s="117"/>
      <c r="O49" s="63"/>
      <c r="P49" s="63"/>
      <c r="Q49" s="63"/>
      <c r="R49" s="46"/>
      <c r="S49" s="63"/>
      <c r="T49" s="63"/>
      <c r="U49" s="63"/>
      <c r="V49" s="63"/>
      <c r="W49" s="79"/>
      <c r="X49" s="49"/>
      <c r="Y49" s="49"/>
      <c r="Z49" s="46"/>
      <c r="AA49" s="46"/>
      <c r="AB49" s="46"/>
    </row>
    <row r="50" spans="1:28" ht="13.5" thickTop="1">
      <c r="A50" s="134" t="s">
        <v>62</v>
      </c>
      <c r="B50" s="126"/>
      <c r="C50" s="126"/>
      <c r="D50" s="126"/>
      <c r="E50" s="126"/>
      <c r="F50" s="126"/>
      <c r="G50" s="126"/>
      <c r="H50" s="126"/>
      <c r="I50" s="126"/>
      <c r="J50" s="127"/>
      <c r="K50" s="22">
        <f>K44+K47</f>
        <v>0</v>
      </c>
      <c r="L50" s="23" t="s">
        <v>15</v>
      </c>
      <c r="M50" s="22">
        <f>K50</f>
        <v>0</v>
      </c>
      <c r="N50" s="17" t="s">
        <v>15</v>
      </c>
      <c r="O50" s="91"/>
      <c r="P50" s="63"/>
      <c r="Q50" s="63"/>
      <c r="R50" s="63"/>
      <c r="S50" s="63"/>
      <c r="T50" s="79"/>
      <c r="U50" s="49"/>
      <c r="V50" s="49"/>
      <c r="W50" s="46"/>
      <c r="X50" s="46"/>
      <c r="Y50" s="46"/>
      <c r="Z50" s="46"/>
      <c r="AA50" s="46"/>
      <c r="AB50" s="46"/>
    </row>
    <row r="51" spans="1:28" ht="12.75">
      <c r="A51" s="135" t="s">
        <v>63</v>
      </c>
      <c r="B51" s="129"/>
      <c r="C51" s="129"/>
      <c r="D51" s="129"/>
      <c r="E51" s="129"/>
      <c r="F51" s="129"/>
      <c r="G51" s="129"/>
      <c r="H51" s="129"/>
      <c r="I51" s="129"/>
      <c r="J51" s="130"/>
      <c r="K51" s="26">
        <f>K45+K48</f>
        <v>0</v>
      </c>
      <c r="L51" s="19" t="s">
        <v>15</v>
      </c>
      <c r="M51" s="26">
        <f>IF(K51-(L40+N40)&lt;0,0,K51-(L40+N40))</f>
        <v>0</v>
      </c>
      <c r="N51" s="19" t="s">
        <v>15</v>
      </c>
      <c r="O51" s="45"/>
      <c r="P51" s="44"/>
      <c r="Q51" s="44"/>
      <c r="R51" s="44"/>
      <c r="S51" s="44"/>
      <c r="T51" s="44"/>
      <c r="U51" s="44"/>
      <c r="V51" s="44"/>
      <c r="W51" s="46"/>
      <c r="X51" s="46"/>
      <c r="Y51" s="46"/>
      <c r="Z51" s="46"/>
      <c r="AA51" s="46"/>
      <c r="AB51" s="46"/>
    </row>
    <row r="52" spans="1:28" ht="12.75">
      <c r="A52" s="136" t="s">
        <v>64</v>
      </c>
      <c r="B52" s="137"/>
      <c r="C52" s="137"/>
      <c r="D52" s="137"/>
      <c r="E52" s="137"/>
      <c r="F52" s="137"/>
      <c r="G52" s="137"/>
      <c r="H52" s="137"/>
      <c r="I52" s="137"/>
      <c r="J52" s="138"/>
      <c r="K52" s="20">
        <f>K46+K49</f>
        <v>0</v>
      </c>
      <c r="L52" s="21" t="s">
        <v>15</v>
      </c>
      <c r="M52" s="20">
        <f>K52*0.3</f>
        <v>0</v>
      </c>
      <c r="N52" s="21" t="s">
        <v>15</v>
      </c>
      <c r="O52" s="45"/>
      <c r="P52" s="44"/>
      <c r="Q52" s="44"/>
      <c r="R52" s="44"/>
      <c r="S52" s="44"/>
      <c r="T52" s="44"/>
      <c r="U52" s="44"/>
      <c r="V52" s="44"/>
      <c r="W52" s="46"/>
      <c r="X52" s="46"/>
      <c r="Y52" s="46"/>
      <c r="Z52" s="46"/>
      <c r="AA52" s="46"/>
      <c r="AB52" s="46"/>
    </row>
    <row r="53" spans="1:28" ht="13.5" thickBot="1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3"/>
      <c r="K53" s="96"/>
      <c r="L53" s="97"/>
      <c r="M53" s="98">
        <f>SUM(M50:M52)</f>
        <v>0</v>
      </c>
      <c r="N53" s="99" t="s">
        <v>15</v>
      </c>
      <c r="O53" s="45"/>
      <c r="P53" s="44"/>
      <c r="Q53" s="44"/>
      <c r="R53" s="44"/>
      <c r="S53" s="44"/>
      <c r="T53" s="44"/>
      <c r="U53" s="44"/>
      <c r="V53" s="44"/>
      <c r="W53" s="44"/>
      <c r="X53" s="46"/>
      <c r="Y53" s="46"/>
      <c r="Z53" s="46"/>
      <c r="AA53" s="46"/>
      <c r="AB53" s="46"/>
    </row>
    <row r="54" spans="1:28" ht="12.75" customHeight="1" thickTop="1">
      <c r="A54" s="56"/>
      <c r="B54" s="44"/>
      <c r="C54" s="44"/>
      <c r="D54" s="44"/>
      <c r="E54" s="44"/>
      <c r="F54" s="44"/>
      <c r="G54" s="44"/>
      <c r="H54" s="44"/>
      <c r="I54" s="45"/>
      <c r="J54" s="44"/>
      <c r="K54" s="80"/>
      <c r="L54" s="44"/>
      <c r="M54" s="44"/>
      <c r="N54" s="44"/>
      <c r="O54" s="45"/>
      <c r="P54" s="44"/>
      <c r="Q54" s="44"/>
      <c r="R54" s="44"/>
      <c r="S54" s="44"/>
      <c r="T54" s="44"/>
      <c r="U54" s="44"/>
      <c r="V54" s="44"/>
      <c r="W54" s="44"/>
      <c r="X54" s="46"/>
      <c r="Y54" s="46"/>
      <c r="Z54" s="46"/>
      <c r="AA54" s="46"/>
      <c r="AB54" s="46"/>
    </row>
    <row r="55" spans="1:28" ht="13.5" thickBot="1">
      <c r="A55" s="124" t="s">
        <v>47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00">
        <f>SUM(ROUNDDOWN(M50+M51+M52,0))</f>
        <v>0</v>
      </c>
      <c r="L55" s="49" t="s">
        <v>15</v>
      </c>
      <c r="M55" s="112" t="s">
        <v>68</v>
      </c>
      <c r="N55" s="112"/>
      <c r="O55" s="112"/>
      <c r="P55" s="112"/>
      <c r="Q55" s="92">
        <f>K55*0.83</f>
        <v>0</v>
      </c>
      <c r="R55" s="93"/>
      <c r="S55" s="49"/>
      <c r="T55" s="112" t="s">
        <v>48</v>
      </c>
      <c r="U55" s="111"/>
      <c r="V55" s="111"/>
      <c r="W55" s="111"/>
      <c r="X55" s="111"/>
      <c r="Y55" s="93"/>
      <c r="Z55" s="93"/>
      <c r="AA55" s="93"/>
      <c r="AB55" s="93"/>
    </row>
    <row r="56" spans="1:28" ht="13.5" thickTop="1">
      <c r="A56" s="120" t="s">
        <v>49</v>
      </c>
      <c r="B56" s="111"/>
      <c r="C56" s="111"/>
      <c r="D56" s="111"/>
      <c r="E56" s="111"/>
      <c r="F56" s="111"/>
      <c r="G56" s="111"/>
      <c r="H56" s="111"/>
      <c r="I56" s="111"/>
      <c r="J56" s="111"/>
      <c r="K56" s="80"/>
      <c r="L56" s="49"/>
      <c r="M56" s="49"/>
      <c r="N56" s="49"/>
      <c r="O56" s="63"/>
      <c r="P56" s="49"/>
      <c r="Q56" s="94"/>
      <c r="R56" s="93"/>
      <c r="S56" s="49"/>
      <c r="T56" s="49"/>
      <c r="U56" s="49"/>
      <c r="V56" s="49"/>
      <c r="W56" s="49"/>
      <c r="X56" s="93"/>
      <c r="Y56" s="93"/>
      <c r="Z56" s="93"/>
      <c r="AA56" s="93"/>
      <c r="AB56" s="93"/>
    </row>
    <row r="57" spans="1:28" ht="9" customHeight="1">
      <c r="A57" s="44"/>
      <c r="B57" s="44"/>
      <c r="C57" s="44"/>
      <c r="D57" s="44"/>
      <c r="E57" s="44"/>
      <c r="F57" s="44"/>
      <c r="G57" s="44"/>
      <c r="H57" s="44"/>
      <c r="I57" s="45"/>
      <c r="J57" s="44"/>
      <c r="K57" s="44"/>
      <c r="L57" s="44"/>
      <c r="M57" s="44"/>
      <c r="N57" s="44"/>
      <c r="O57" s="45"/>
      <c r="P57" s="44"/>
      <c r="Q57" s="95"/>
      <c r="R57" s="46"/>
      <c r="S57" s="44"/>
      <c r="T57" s="44"/>
      <c r="U57" s="44"/>
      <c r="V57" s="44"/>
      <c r="W57" s="44"/>
      <c r="X57" s="46"/>
      <c r="Y57" s="46"/>
      <c r="Z57" s="46"/>
      <c r="AA57" s="46"/>
      <c r="AB57" s="46"/>
    </row>
    <row r="58" spans="1:28" ht="1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09"/>
      <c r="L58" s="49"/>
      <c r="M58" s="112"/>
      <c r="N58" s="112"/>
      <c r="O58" s="112"/>
      <c r="P58" s="112"/>
      <c r="Q58" s="94"/>
      <c r="R58" s="49"/>
      <c r="S58" s="49"/>
      <c r="T58" s="112"/>
      <c r="U58" s="118"/>
      <c r="V58" s="118"/>
      <c r="W58" s="118"/>
      <c r="X58" s="118"/>
      <c r="Y58" s="93"/>
      <c r="Z58" s="93"/>
      <c r="AA58" s="93"/>
      <c r="AB58" s="93"/>
    </row>
    <row r="59" spans="1:28" ht="18.75" customHeight="1">
      <c r="A59" s="44"/>
      <c r="B59" s="44"/>
      <c r="C59" s="44"/>
      <c r="D59" s="44"/>
      <c r="E59" s="44"/>
      <c r="F59" s="44"/>
      <c r="G59" s="44"/>
      <c r="H59" s="44"/>
      <c r="I59" s="45"/>
      <c r="J59" s="44"/>
      <c r="K59" s="44"/>
      <c r="L59" s="44"/>
      <c r="M59" s="44"/>
      <c r="N59" s="44"/>
      <c r="O59" s="45"/>
      <c r="P59" s="44"/>
      <c r="Q59" s="95"/>
      <c r="R59" s="44"/>
      <c r="S59" s="44"/>
      <c r="T59" s="44"/>
      <c r="U59" s="44"/>
      <c r="V59" s="44"/>
      <c r="W59" s="44"/>
      <c r="X59" s="44"/>
      <c r="Y59" s="46"/>
      <c r="Z59" s="46"/>
      <c r="AA59" s="46"/>
      <c r="AB59" s="46"/>
    </row>
    <row r="60" spans="1:28" ht="12.75">
      <c r="A60" s="44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94"/>
      <c r="R60" s="44"/>
      <c r="S60" s="49"/>
      <c r="T60" s="112"/>
      <c r="U60" s="118"/>
      <c r="V60" s="118"/>
      <c r="W60" s="118"/>
      <c r="X60" s="118"/>
      <c r="Y60" s="46"/>
      <c r="Z60" s="46"/>
      <c r="AA60" s="46"/>
      <c r="AB60" s="46"/>
    </row>
    <row r="61" spans="1:28" ht="9" customHeight="1">
      <c r="A61" s="44"/>
      <c r="B61" s="44"/>
      <c r="C61" s="44"/>
      <c r="D61" s="44"/>
      <c r="E61" s="44"/>
      <c r="F61" s="44"/>
      <c r="G61" s="44"/>
      <c r="H61" s="44"/>
      <c r="I61" s="45"/>
      <c r="J61" s="44"/>
      <c r="K61" s="44"/>
      <c r="L61" s="44"/>
      <c r="M61" s="44"/>
      <c r="N61" s="44"/>
      <c r="O61" s="45"/>
      <c r="P61" s="44"/>
      <c r="Q61" s="95"/>
      <c r="R61" s="44"/>
      <c r="S61" s="44"/>
      <c r="T61" s="44"/>
      <c r="U61" s="44"/>
      <c r="V61" s="44"/>
      <c r="W61" s="44"/>
      <c r="X61" s="44"/>
      <c r="Y61" s="46"/>
      <c r="Z61" s="46"/>
      <c r="AA61" s="46"/>
      <c r="AB61" s="46"/>
    </row>
    <row r="62" spans="1:28" ht="15">
      <c r="A62" s="114"/>
      <c r="B62" s="119"/>
      <c r="C62" s="119"/>
      <c r="D62" s="119"/>
      <c r="E62" s="119"/>
      <c r="F62" s="119"/>
      <c r="G62" s="119"/>
      <c r="H62" s="119"/>
      <c r="I62" s="119"/>
      <c r="J62" s="119"/>
      <c r="K62" s="93"/>
      <c r="L62" s="49"/>
      <c r="M62" s="112"/>
      <c r="N62" s="112"/>
      <c r="O62" s="112"/>
      <c r="P62" s="112"/>
      <c r="Q62" s="94"/>
      <c r="R62" s="46"/>
      <c r="S62" s="49"/>
      <c r="T62" s="112"/>
      <c r="U62" s="111"/>
      <c r="V62" s="111"/>
      <c r="W62" s="111"/>
      <c r="X62" s="111"/>
      <c r="Y62" s="46"/>
      <c r="Z62" s="46"/>
      <c r="AA62" s="46"/>
      <c r="AB62" s="46"/>
    </row>
    <row r="63" spans="1:28" ht="9" customHeight="1">
      <c r="A63" s="44"/>
      <c r="B63" s="44"/>
      <c r="C63" s="44"/>
      <c r="D63" s="44"/>
      <c r="E63" s="44"/>
      <c r="F63" s="44"/>
      <c r="G63" s="44"/>
      <c r="H63" s="44"/>
      <c r="I63" s="45"/>
      <c r="J63" s="44"/>
      <c r="K63" s="44"/>
      <c r="L63" s="44"/>
      <c r="M63" s="44"/>
      <c r="N63" s="44"/>
      <c r="O63" s="45"/>
      <c r="P63" s="44"/>
      <c r="Q63" s="95"/>
      <c r="R63" s="46"/>
      <c r="S63" s="44"/>
      <c r="T63" s="44"/>
      <c r="U63" s="44"/>
      <c r="V63" s="44"/>
      <c r="W63" s="44"/>
      <c r="X63" s="46"/>
      <c r="Y63" s="46"/>
      <c r="Z63" s="46"/>
      <c r="AA63" s="46"/>
      <c r="AB63" s="46"/>
    </row>
    <row r="64" spans="1:28" ht="13.5" customHeight="1" thickBot="1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63"/>
      <c r="N64" s="63"/>
      <c r="O64" s="63"/>
      <c r="P64" s="63"/>
      <c r="Q64" s="108"/>
      <c r="R64" s="63"/>
      <c r="S64" s="92"/>
      <c r="T64" s="112"/>
      <c r="U64" s="113"/>
      <c r="V64" s="113"/>
      <c r="W64" s="113"/>
      <c r="X64" s="113"/>
      <c r="Y64" s="44"/>
      <c r="Z64" s="46"/>
      <c r="AA64" s="46"/>
      <c r="AB64" s="46"/>
    </row>
    <row r="65" ht="13.5" thickTop="1"/>
  </sheetData>
  <sheetProtection/>
  <mergeCells count="57">
    <mergeCell ref="A3:D3"/>
    <mergeCell ref="Q3:U3"/>
    <mergeCell ref="U4:X4"/>
    <mergeCell ref="X5:X6"/>
    <mergeCell ref="AB5:AB6"/>
    <mergeCell ref="A20:E20"/>
    <mergeCell ref="Q20:U20"/>
    <mergeCell ref="K5:K6"/>
    <mergeCell ref="L5:L6"/>
    <mergeCell ref="Q5:Q6"/>
    <mergeCell ref="K22:K23"/>
    <mergeCell ref="L22:L23"/>
    <mergeCell ref="M22:M23"/>
    <mergeCell ref="U5:U6"/>
    <mergeCell ref="A5:A6"/>
    <mergeCell ref="B5:B6"/>
    <mergeCell ref="D5:G6"/>
    <mergeCell ref="K21:M21"/>
    <mergeCell ref="U21:X21"/>
    <mergeCell ref="Q22:Q23"/>
    <mergeCell ref="U22:U23"/>
    <mergeCell ref="X22:X23"/>
    <mergeCell ref="AB22:AB23"/>
    <mergeCell ref="A37:B37"/>
    <mergeCell ref="C37:H37"/>
    <mergeCell ref="L37:M37"/>
    <mergeCell ref="A22:A23"/>
    <mergeCell ref="B22:B23"/>
    <mergeCell ref="D22:G23"/>
    <mergeCell ref="C38:H38"/>
    <mergeCell ref="C40:H40"/>
    <mergeCell ref="A42:L42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M58:P58"/>
    <mergeCell ref="T58:X58"/>
    <mergeCell ref="A53:J53"/>
    <mergeCell ref="A55:J55"/>
    <mergeCell ref="M55:P55"/>
    <mergeCell ref="T55:X55"/>
    <mergeCell ref="A64:L64"/>
    <mergeCell ref="T64:X64"/>
    <mergeCell ref="A1:L1"/>
    <mergeCell ref="M49:N49"/>
    <mergeCell ref="T60:X60"/>
    <mergeCell ref="A62:J62"/>
    <mergeCell ref="M62:P62"/>
    <mergeCell ref="T62:X62"/>
    <mergeCell ref="A56:J56"/>
    <mergeCell ref="A58:J58"/>
  </mergeCells>
  <dataValidations count="4">
    <dataValidation type="list" allowBlank="1" showInputMessage="1" showErrorMessage="1" errorTitle="Falsche Eingabe" error="Bitte nur  x (Kleinbuchstabe) eintragen. Die Eingabe kann mit der &quot;Entf&quot;-Taste gelöscht werden." sqref="K7:L16 K24:M33 Q7:Q16 Q24:Q33 U7:U16 U24:U33 X7:X16 X24:X33 AB7:AB16 AB24:AB33 L38 N38">
      <formula1>"x"</formula1>
    </dataValidation>
    <dataValidation type="whole" allowBlank="1" showInputMessage="1" showErrorMessage="1" errorTitle="Falsche Eingabe" error="Bitte ganze Zahl (abgerundet) eingeben" sqref="B24:B33 B7:B16">
      <formula1>1</formula1>
      <formula2>99999</formula2>
    </dataValidation>
    <dataValidation type="whole" allowBlank="1" showInputMessage="1" showErrorMessage="1" errorTitle="Falsche Eingabe" error="Bitte ganze Zahl eingeben" sqref="F24:F33 D24:D33 F7:F16 D7:D16">
      <formula1>0</formula1>
      <formula2>99999</formula2>
    </dataValidation>
    <dataValidation type="whole" allowBlank="1" showInputMessage="1" showErrorMessage="1" errorTitle="Falsche Eingabe" error="Bitte Zahl eintragen. Die Eingabe kann mit der &quot;Entf&quot;-Taste gelöscht werden." sqref="K58">
      <formula1>0</formula1>
      <formula2>999999</formula2>
    </dataValidation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73" r:id="rId1"/>
  <ignoredErrors>
    <ignoredError sqref="U17 X17 U34 X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G12" sqref="G12"/>
    </sheetView>
  </sheetViews>
  <sheetFormatPr defaultColWidth="11.421875" defaultRowHeight="12.75"/>
  <sheetData>
    <row r="3" ht="12.75">
      <c r="A3" s="10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Weinheim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Walter</dc:creator>
  <cp:keywords/>
  <dc:description/>
  <cp:lastModifiedBy>Benutzer</cp:lastModifiedBy>
  <cp:lastPrinted>2020-04-09T09:16:10Z</cp:lastPrinted>
  <dcterms:created xsi:type="dcterms:W3CDTF">2012-01-16T11:01:00Z</dcterms:created>
  <dcterms:modified xsi:type="dcterms:W3CDTF">2022-11-30T10:30:17Z</dcterms:modified>
  <cp:category/>
  <cp:version/>
  <cp:contentType/>
  <cp:contentStatus/>
</cp:coreProperties>
</file>